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30" yWindow="45" windowWidth="19440" windowHeight="7605" tabRatio="873" firstSheet="1" activeTab="1"/>
  </bookViews>
  <sheets>
    <sheet name="10-ElK TEKNİK RESİM" sheetId="13" r:id="rId1"/>
    <sheet name="10-ELK-ESASLARI" sheetId="1" r:id="rId2"/>
    <sheet name="11-ELK-AGKS-TEMRİN2" sheetId="15" r:id="rId3"/>
    <sheet name="11-ELK-KDKS-TEMRİN " sheetId="11" r:id="rId4"/>
    <sheet name="11-ELK-BDUY-TEMRİN" sheetId="9" r:id="rId5"/>
    <sheet name="önlük yoklama" sheetId="12" r:id="rId6"/>
  </sheets>
  <calcPr calcId="144525"/>
</workbook>
</file>

<file path=xl/calcChain.xml><?xml version="1.0" encoding="utf-8"?>
<calcChain xmlns="http://schemas.openxmlformats.org/spreadsheetml/2006/main">
  <c r="V2" i="15" l="1"/>
  <c r="O9" i="11" l="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8" i="11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" i="9"/>
  <c r="W3" i="13" l="1"/>
  <c r="V3" i="15" l="1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" i="1"/>
  <c r="G9" i="15" l="1"/>
  <c r="G3" i="15"/>
  <c r="G4" i="15"/>
  <c r="G5" i="15"/>
  <c r="G6" i="15"/>
  <c r="G7" i="15"/>
  <c r="G8" i="15"/>
  <c r="G10" i="15"/>
  <c r="G11" i="15"/>
  <c r="G12" i="15"/>
  <c r="G13" i="15"/>
  <c r="G14" i="15"/>
  <c r="G16" i="15"/>
  <c r="G17" i="15"/>
  <c r="G18" i="15"/>
  <c r="G19" i="15"/>
  <c r="G20" i="15"/>
  <c r="G21" i="15"/>
  <c r="G22" i="15"/>
  <c r="G23" i="15"/>
  <c r="G2" i="15"/>
  <c r="D4" i="13" l="1"/>
  <c r="D5" i="13"/>
  <c r="D6" i="13"/>
  <c r="D7" i="13"/>
  <c r="D8" i="13"/>
  <c r="D9" i="13"/>
  <c r="D10" i="13"/>
  <c r="D12" i="13"/>
  <c r="D13" i="13"/>
  <c r="D14" i="13"/>
  <c r="D15" i="13"/>
  <c r="D16" i="13"/>
  <c r="D17" i="13"/>
  <c r="D18" i="13"/>
  <c r="D20" i="13"/>
  <c r="D21" i="13"/>
  <c r="D22" i="13"/>
  <c r="D23" i="13"/>
  <c r="D3" i="13"/>
  <c r="V4" i="13"/>
  <c r="W4" i="13" s="1"/>
  <c r="V5" i="13"/>
  <c r="W5" i="13" s="1"/>
  <c r="V6" i="13"/>
  <c r="W6" i="13" s="1"/>
  <c r="V7" i="13"/>
  <c r="W7" i="13" s="1"/>
  <c r="V8" i="13"/>
  <c r="W8" i="13" s="1"/>
  <c r="V9" i="13"/>
  <c r="W9" i="13" s="1"/>
  <c r="V10" i="13"/>
  <c r="W10" i="13" s="1"/>
  <c r="V11" i="13"/>
  <c r="W11" i="13" s="1"/>
  <c r="V12" i="13"/>
  <c r="W12" i="13" s="1"/>
  <c r="V13" i="13"/>
  <c r="V14" i="13"/>
  <c r="V15" i="13"/>
  <c r="W15" i="13" s="1"/>
  <c r="V16" i="13"/>
  <c r="W16" i="13" s="1"/>
  <c r="V17" i="13"/>
  <c r="W17" i="13" s="1"/>
  <c r="V18" i="13"/>
  <c r="W18" i="13" s="1"/>
  <c r="V19" i="13"/>
  <c r="W19" i="13" s="1"/>
  <c r="V20" i="13"/>
  <c r="W20" i="13" s="1"/>
  <c r="V21" i="13"/>
  <c r="W21" i="13" s="1"/>
  <c r="V22" i="13"/>
  <c r="W22" i="13" s="1"/>
  <c r="V23" i="13"/>
  <c r="W23" i="13" s="1"/>
  <c r="V3" i="13"/>
</calcChain>
</file>

<file path=xl/sharedStrings.xml><?xml version="1.0" encoding="utf-8"?>
<sst xmlns="http://schemas.openxmlformats.org/spreadsheetml/2006/main" count="405" uniqueCount="197">
  <si>
    <t>Hasan Göktaş</t>
  </si>
  <si>
    <t>Rıdvan Hasan Acar</t>
  </si>
  <si>
    <t>Servet Tükenmez</t>
  </si>
  <si>
    <t>Murat Dik</t>
  </si>
  <si>
    <t>Muhammet Kılıç</t>
  </si>
  <si>
    <t>Osman Ay</t>
  </si>
  <si>
    <t>Faruk Çınar</t>
  </si>
  <si>
    <t>Melike Altınpınar</t>
  </si>
  <si>
    <t>İsmail Candan</t>
  </si>
  <si>
    <t>Rabia Dağ</t>
  </si>
  <si>
    <t>Batuhan Ünlü</t>
  </si>
  <si>
    <t>Amine Nur Düzgün</t>
  </si>
  <si>
    <t>Narin Kibrit</t>
  </si>
  <si>
    <t>Cafer Kavlak</t>
  </si>
  <si>
    <t>Hacı Bilgay</t>
  </si>
  <si>
    <t>İbrahim Kestek</t>
  </si>
  <si>
    <t>Burak Toy</t>
  </si>
  <si>
    <t>Mehmet Ali Çorak</t>
  </si>
  <si>
    <t>Emir Can Tarhan</t>
  </si>
  <si>
    <t>ADI SOYADI</t>
  </si>
  <si>
    <t>SIRA NO</t>
  </si>
  <si>
    <t>SINIF NO</t>
  </si>
  <si>
    <t>Mustafa Gönen</t>
  </si>
  <si>
    <t>Sıra No</t>
  </si>
  <si>
    <t>Okul No</t>
  </si>
  <si>
    <t>ÖĞR. ADI SOYADI</t>
  </si>
  <si>
    <t>ORTALAMA</t>
  </si>
  <si>
    <t>75.YIL MESLEKİ VE TEKNİK ANADOLU LİSESİ EETA 2016-2017 EĞİTİM-ÖĞRETİM YILI                                                                                                                                                                         11-B SINIFI ALARM VE GEÇİŞ KONTROL SİSTEMLERİ DERSİ TEMRİN/PROJE/UYGULAMA NOTLARI</t>
  </si>
  <si>
    <t>Tekin ÖZCAN</t>
  </si>
  <si>
    <t>ŞENOL KUMSAR</t>
  </si>
  <si>
    <t>Ders Öğretmeni</t>
  </si>
  <si>
    <t>Azize Sağlam</t>
  </si>
  <si>
    <t>Kaan Serin</t>
  </si>
  <si>
    <t xml:space="preserve">10-ELK. </t>
  </si>
  <si>
    <t>kb</t>
  </si>
  <si>
    <t>bilgisayar</t>
  </si>
  <si>
    <t>RAMAZAN BAYAR</t>
  </si>
  <si>
    <t>YELİZ KOÇAK</t>
  </si>
  <si>
    <t>MELİH YIKMIŞ</t>
  </si>
  <si>
    <t>İDRİS KÖKSAL</t>
  </si>
  <si>
    <t>İSRAFİL AKYOL</t>
  </si>
  <si>
    <t>CAFER AKBAL</t>
  </si>
  <si>
    <t>BURAK CANDAN</t>
  </si>
  <si>
    <t>SELİM ERDOĞAN</t>
  </si>
  <si>
    <t>FURKAN KERİM KOÇ</t>
  </si>
  <si>
    <t>EMİRKAN AKYOL</t>
  </si>
  <si>
    <t>YASİN DOĞAN</t>
  </si>
  <si>
    <t>EMİRCAN GÖKŞEN</t>
  </si>
  <si>
    <t>ABDÜLKADİR YALÇINKAYA</t>
  </si>
  <si>
    <t>SEMİH AĞILCI</t>
  </si>
  <si>
    <t>ŞAKİR YERLİ</t>
  </si>
  <si>
    <t>BAYRAM GÖKTAŞ</t>
  </si>
  <si>
    <t>ONUR ÖZTÜRK</t>
  </si>
  <si>
    <t>AŞIR ALİ YILDIZ</t>
  </si>
  <si>
    <t>KÜRŞAT İHSAN ÇELLEK</t>
  </si>
  <si>
    <t>İSMET ONAT</t>
  </si>
  <si>
    <t>FATİH ÇALIŞKAN</t>
  </si>
  <si>
    <t>1. YAZILI</t>
  </si>
  <si>
    <t>2.YAZILI</t>
  </si>
  <si>
    <t>3. YAZILI</t>
  </si>
  <si>
    <t>ARIZA BAKIM</t>
  </si>
  <si>
    <t>YAZILI ORTALAMA</t>
  </si>
  <si>
    <t>HALİL KILIF</t>
  </si>
  <si>
    <t>tc</t>
  </si>
  <si>
    <t>baba adı</t>
  </si>
  <si>
    <t>doğum yeri tarihi</t>
  </si>
  <si>
    <t>Adem</t>
  </si>
  <si>
    <t>Aksaray 15.11.2002</t>
  </si>
  <si>
    <t>Davut</t>
  </si>
  <si>
    <t>Aksaray 07.01.2001</t>
  </si>
  <si>
    <t>Kamil</t>
  </si>
  <si>
    <t>Aksaray 26.07.2002</t>
  </si>
  <si>
    <t>Mahmut</t>
  </si>
  <si>
    <t>Aksaray 10.10.2002</t>
  </si>
  <si>
    <t>Nadir</t>
  </si>
  <si>
    <t>Aksaray 19.09.2002</t>
  </si>
  <si>
    <t>Bünyamin</t>
  </si>
  <si>
    <t>Aksaray.03.03.2000</t>
  </si>
  <si>
    <t>Osman</t>
  </si>
  <si>
    <t>Aksaray 18.11.2002</t>
  </si>
  <si>
    <t>Cumali</t>
  </si>
  <si>
    <t>Aksaray 13.06.2002</t>
  </si>
  <si>
    <t>İlhan</t>
  </si>
  <si>
    <t>Aksaray 25.07.2000</t>
  </si>
  <si>
    <t>,</t>
  </si>
  <si>
    <t>Murat</t>
  </si>
  <si>
    <t>Aksaray 16.06.2001</t>
  </si>
  <si>
    <t>Hasan</t>
  </si>
  <si>
    <t>Aksaray 14.01.2002</t>
  </si>
  <si>
    <t>Abdurrahman</t>
  </si>
  <si>
    <t>Ankara 10.02.2002</t>
  </si>
  <si>
    <t>Cemil</t>
  </si>
  <si>
    <t>Aksaray 09.05.1999</t>
  </si>
  <si>
    <t>Muzaffer</t>
  </si>
  <si>
    <t>Aksaray 22.02.2002</t>
  </si>
  <si>
    <t>Bektaş</t>
  </si>
  <si>
    <t>Aksaray 17.04.2000</t>
  </si>
  <si>
    <t>Çapan</t>
  </si>
  <si>
    <t>Aksaray 01.04.2001</t>
  </si>
  <si>
    <t>Metin</t>
  </si>
  <si>
    <t>Aksaray 12.03.2001</t>
  </si>
  <si>
    <t>İsmail</t>
  </si>
  <si>
    <t>Aksaray 16.07.2001</t>
  </si>
  <si>
    <t>PANEL</t>
  </si>
  <si>
    <t>KEYPAD</t>
  </si>
  <si>
    <t>SİREN</t>
  </si>
  <si>
    <t>DEDEKTÖR</t>
  </si>
  <si>
    <t>BAYPAS</t>
  </si>
  <si>
    <t>TELEFON HATTI</t>
  </si>
  <si>
    <t>AKÜ</t>
  </si>
  <si>
    <t>TARİH</t>
  </si>
  <si>
    <t>SAAT</t>
  </si>
  <si>
    <t>GÜN</t>
  </si>
  <si>
    <t>AHM</t>
  </si>
  <si>
    <t>BARİYER</t>
  </si>
  <si>
    <t>MALİYET HESABI</t>
  </si>
  <si>
    <t>y</t>
  </si>
  <si>
    <t>önlüklü</t>
  </si>
  <si>
    <t>habersiz</t>
  </si>
  <si>
    <t>ÇBT-1</t>
  </si>
  <si>
    <t>ÇBT-2</t>
  </si>
  <si>
    <t>ÇBT-3</t>
  </si>
  <si>
    <t>ÇBT-4</t>
  </si>
  <si>
    <t>ÇBT-5</t>
  </si>
  <si>
    <t>ARES-7 FLAŞÖR</t>
  </si>
  <si>
    <t>ARES-8 741</t>
  </si>
  <si>
    <t>PROJE</t>
  </si>
  <si>
    <t>NÖB</t>
  </si>
  <si>
    <t>defter</t>
  </si>
  <si>
    <t>Sütun1</t>
  </si>
  <si>
    <t>Sütun2</t>
  </si>
  <si>
    <t>Sütun3</t>
  </si>
  <si>
    <t>Sütun4</t>
  </si>
  <si>
    <t>Sütun5</t>
  </si>
  <si>
    <t>Sütun6</t>
  </si>
  <si>
    <t>Sütun7</t>
  </si>
  <si>
    <t>Sütun8</t>
  </si>
  <si>
    <t>Sütun9</t>
  </si>
  <si>
    <t>Sütun10</t>
  </si>
  <si>
    <t>Sütun11</t>
  </si>
  <si>
    <t>Sütun12</t>
  </si>
  <si>
    <t>Sütun13</t>
  </si>
  <si>
    <t>Sütun14</t>
  </si>
  <si>
    <t>Sütun15</t>
  </si>
  <si>
    <t>Sütun16</t>
  </si>
  <si>
    <t>Sütun17</t>
  </si>
  <si>
    <t>Sütun18</t>
  </si>
  <si>
    <t>Sütun19</t>
  </si>
  <si>
    <t>Sütun20</t>
  </si>
  <si>
    <t>yok</t>
  </si>
  <si>
    <t>eksik</t>
  </si>
  <si>
    <t>tamam</t>
  </si>
  <si>
    <t>ttamam</t>
  </si>
  <si>
    <t>önlük</t>
  </si>
  <si>
    <t>+</t>
  </si>
  <si>
    <t>ö</t>
  </si>
  <si>
    <t>ö yok</t>
  </si>
  <si>
    <t>ATU-1</t>
  </si>
  <si>
    <t>ATU-2</t>
  </si>
  <si>
    <t>ATU-3</t>
  </si>
  <si>
    <t>ATU-4</t>
  </si>
  <si>
    <t>EDESÇ-1</t>
  </si>
  <si>
    <t>ORT</t>
  </si>
  <si>
    <t>TOP</t>
  </si>
  <si>
    <t>DEFTER</t>
  </si>
  <si>
    <t>ÖNLÜK YOKLAMA</t>
  </si>
  <si>
    <t>G</t>
  </si>
  <si>
    <t>1 YAZILI</t>
  </si>
  <si>
    <t>2. YAZILI</t>
  </si>
  <si>
    <t>1.YAZILI</t>
  </si>
  <si>
    <t>Sütun110</t>
  </si>
  <si>
    <t>Sütun111</t>
  </si>
  <si>
    <t>Sütun1102</t>
  </si>
  <si>
    <t>Y.ORT</t>
  </si>
  <si>
    <t>PERFORMANS</t>
  </si>
  <si>
    <t>1-ÇİZGİ ÇALIŞMASI- GEOMETRİK ŞEKİLLER</t>
  </si>
  <si>
    <t>2-PROJE KAPAĞI</t>
  </si>
  <si>
    <t>3-İÇİNDEKİLER</t>
  </si>
  <si>
    <t>4-SEMBOL TABLOSU</t>
  </si>
  <si>
    <t>5-VAZİYET PLANI</t>
  </si>
  <si>
    <t>6-ELEKTRİK TESİSTA ÇİZİMİ</t>
  </si>
  <si>
    <t xml:space="preserve">7-CİRCLE </t>
  </si>
  <si>
    <t>8-TANGENT</t>
  </si>
  <si>
    <t>ABDULKADİR YALÇINKAYA</t>
  </si>
  <si>
    <t>FATMA DER</t>
  </si>
  <si>
    <t>YUSUF CAN DEMİR</t>
  </si>
  <si>
    <t>1YAZILI</t>
  </si>
  <si>
    <t>temrin ortalama</t>
  </si>
  <si>
    <t>SİSTEM</t>
  </si>
  <si>
    <t>KAMERA</t>
  </si>
  <si>
    <t>KAYIT</t>
  </si>
  <si>
    <t>TAKVİM</t>
  </si>
  <si>
    <t>HAREKET</t>
  </si>
  <si>
    <t>TEMRİN ORTY</t>
  </si>
  <si>
    <t>Temrin ort</t>
  </si>
  <si>
    <t>şenol kumsar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</si>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</sst>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162"/>
      <scheme val="minor"/>
    </font>
    <font>
      <b/>
      <sz val="10"/>
      <name val="Arial Narrow"/>
      <family val="2"/>
      <charset val="16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  <charset val="162"/>
    </font>
    <font>
      <b/>
      <sz val="11"/>
      <name val="Arial Narrow"/>
      <family val="2"/>
    </font>
    <font>
      <sz val="8"/>
      <name val="Arial Narrow"/>
      <family val="2"/>
      <charset val="162"/>
    </font>
    <font>
      <b/>
      <sz val="6"/>
      <name val="Arial Narrow"/>
      <family val="2"/>
    </font>
    <font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2"/>
      <name val="Arial Narrow"/>
      <family val="2"/>
    </font>
    <font>
      <sz val="10"/>
      <color rgb="FF92D050"/>
      <name val="Arial Narrow"/>
      <family val="2"/>
    </font>
    <font>
      <b/>
      <sz val="11"/>
      <color rgb="FFFF0000"/>
      <name val="Calibri"/>
      <family val="2"/>
      <charset val="162"/>
      <scheme val="minor"/>
    </font>
    <font>
      <sz val="10"/>
      <name val="Arial Narrow"/>
      <family val="2"/>
      <charset val="162"/>
    </font>
    <font>
      <sz val="11"/>
      <color rgb="FFFF0000"/>
      <name val="Calibri"/>
      <family val="2"/>
      <charset val="162"/>
      <scheme val="minor"/>
    </font>
    <font>
      <sz val="10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3" fontId="4" fillId="0" borderId="0" xfId="0" applyNumberFormat="1" applyFont="1"/>
    <xf numFmtId="0" fontId="1" fillId="0" borderId="0" xfId="0" applyFont="1" applyAlignment="1">
      <alignment vertical="center" wrapText="1"/>
    </xf>
    <xf numFmtId="0" fontId="0" fillId="0" borderId="1" xfId="0" applyBorder="1"/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 applyAlignment="1"/>
    <xf numFmtId="0" fontId="2" fillId="0" borderId="0" xfId="0" applyFont="1" applyFill="1" applyBorder="1"/>
    <xf numFmtId="3" fontId="4" fillId="0" borderId="0" xfId="0" applyNumberFormat="1" applyFont="1" applyFill="1"/>
    <xf numFmtId="0" fontId="9" fillId="3" borderId="0" xfId="0" applyFont="1" applyFill="1" applyAlignment="1">
      <alignment horizontal="center" vertical="center" textRotation="90"/>
    </xf>
    <xf numFmtId="0" fontId="8" fillId="0" borderId="1" xfId="0" applyFont="1" applyFill="1" applyBorder="1"/>
    <xf numFmtId="0" fontId="0" fillId="2" borderId="1" xfId="0" applyFill="1" applyBorder="1"/>
    <xf numFmtId="0" fontId="8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1" fontId="2" fillId="5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164" fontId="2" fillId="3" borderId="1" xfId="0" applyNumberFormat="1" applyFont="1" applyFill="1" applyBorder="1"/>
    <xf numFmtId="0" fontId="0" fillId="4" borderId="1" xfId="0" applyFill="1" applyBorder="1"/>
    <xf numFmtId="164" fontId="2" fillId="4" borderId="1" xfId="0" applyNumberFormat="1" applyFont="1" applyFill="1" applyBorder="1"/>
    <xf numFmtId="14" fontId="0" fillId="0" borderId="0" xfId="0" applyNumberFormat="1"/>
    <xf numFmtId="49" fontId="6" fillId="0" borderId="5" xfId="0" applyNumberFormat="1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49" fontId="6" fillId="0" borderId="7" xfId="0" applyNumberFormat="1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vertical="center" textRotation="90"/>
    </xf>
    <xf numFmtId="0" fontId="0" fillId="0" borderId="6" xfId="0" applyFill="1" applyBorder="1"/>
    <xf numFmtId="0" fontId="3" fillId="0" borderId="5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9" xfId="0" applyBorder="1"/>
    <xf numFmtId="0" fontId="8" fillId="4" borderId="9" xfId="0" applyFont="1" applyFill="1" applyBorder="1"/>
    <xf numFmtId="0" fontId="5" fillId="0" borderId="8" xfId="0" applyFont="1" applyBorder="1" applyAlignment="1">
      <alignment horizontal="center" vertical="center" textRotation="90"/>
    </xf>
    <xf numFmtId="0" fontId="2" fillId="2" borderId="0" xfId="0" applyFont="1" applyFill="1"/>
    <xf numFmtId="0" fontId="5" fillId="0" borderId="5" xfId="0" applyFont="1" applyBorder="1" applyAlignment="1">
      <alignment vertical="center" textRotation="90"/>
    </xf>
    <xf numFmtId="0" fontId="3" fillId="0" borderId="5" xfId="0" applyFont="1" applyBorder="1" applyAlignment="1">
      <alignment vertical="center" wrapText="1"/>
    </xf>
    <xf numFmtId="3" fontId="7" fillId="5" borderId="5" xfId="0" applyNumberFormat="1" applyFont="1" applyFill="1" applyBorder="1" applyAlignment="1">
      <alignment textRotation="90" wrapText="1"/>
    </xf>
    <xf numFmtId="0" fontId="2" fillId="0" borderId="2" xfId="0" applyFont="1" applyBorder="1" applyAlignment="1">
      <alignment wrapText="1"/>
    </xf>
    <xf numFmtId="0" fontId="2" fillId="7" borderId="0" xfId="0" applyFont="1" applyFill="1"/>
    <xf numFmtId="0" fontId="11" fillId="7" borderId="0" xfId="0" applyFont="1" applyFill="1"/>
    <xf numFmtId="0" fontId="3" fillId="3" borderId="5" xfId="0" applyFont="1" applyFill="1" applyBorder="1" applyAlignment="1">
      <alignment horizontal="center" vertical="center" textRotation="90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2" fillId="0" borderId="0" xfId="0" applyFont="1" applyAlignment="1">
      <alignment textRotation="90"/>
    </xf>
    <xf numFmtId="49" fontId="10" fillId="15" borderId="5" xfId="0" applyNumberFormat="1" applyFont="1" applyFill="1" applyBorder="1" applyAlignment="1">
      <alignment textRotation="90" wrapText="1"/>
    </xf>
    <xf numFmtId="0" fontId="3" fillId="0" borderId="5" xfId="0" applyFont="1" applyBorder="1" applyAlignment="1">
      <alignment vertical="center" textRotation="90" wrapText="1"/>
    </xf>
    <xf numFmtId="0" fontId="12" fillId="0" borderId="0" xfId="0" applyFont="1" applyFill="1"/>
    <xf numFmtId="0" fontId="12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textRotation="90"/>
    </xf>
    <xf numFmtId="49" fontId="2" fillId="15" borderId="5" xfId="0" applyNumberFormat="1" applyFont="1" applyFill="1" applyBorder="1" applyAlignment="1">
      <alignment vertical="center" textRotation="90" wrapText="1"/>
    </xf>
    <xf numFmtId="0" fontId="14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0" borderId="0" xfId="0" applyFont="1" applyBorder="1" applyAlignment="1">
      <alignment horizontal="center" textRotation="90"/>
    </xf>
    <xf numFmtId="49" fontId="6" fillId="0" borderId="5" xfId="0" applyNumberFormat="1" applyFont="1" applyFill="1" applyBorder="1" applyAlignment="1">
      <alignment horizontal="center" textRotation="90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1" fontId="2" fillId="2" borderId="0" xfId="0" applyNumberFormat="1" applyFont="1" applyFill="1"/>
  </cellXfs>
  <cellStyles count="1">
    <cellStyle name="Normal" xfId="0" builtinId="0"/>
  </cellStyles>
  <dxfs count="23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1:W23" totalsRowShown="0">
  <autoFilter ref="A1:W23"/>
  <tableColumns count="23">
    <tableColumn id="1" name="Sütun1" dataDxfId="22"/>
    <tableColumn id="22" name="Sütun111" dataDxfId="21"/>
    <tableColumn id="21" name="Sütun110" dataDxfId="20"/>
    <tableColumn id="23" name="Sütun1102" dataDxfId="19"/>
    <tableColumn id="2" name="Sütun2" dataDxfId="18"/>
    <tableColumn id="3" name="Sütun3" dataDxfId="17"/>
    <tableColumn id="4" name="Sütun4" dataDxfId="16"/>
    <tableColumn id="5" name="Sütun5" dataDxfId="15"/>
    <tableColumn id="6" name="Sütun6" dataDxfId="14"/>
    <tableColumn id="7" name="Sütun7" dataDxfId="13"/>
    <tableColumn id="8" name="Sütun8" dataDxfId="12"/>
    <tableColumn id="9" name="Sütun9" dataDxfId="11"/>
    <tableColumn id="10" name="Sütun10" dataDxfId="10"/>
    <tableColumn id="11" name="Sütun11" dataDxfId="9"/>
    <tableColumn id="12" name="Sütun12" dataDxfId="8"/>
    <tableColumn id="13" name="Sütun13" dataDxfId="7"/>
    <tableColumn id="14" name="Sütun14" dataDxfId="6"/>
    <tableColumn id="15" name="Sütun15" dataDxfId="5"/>
    <tableColumn id="16" name="Sütun16" dataDxfId="4"/>
    <tableColumn id="17" name="Sütun17" dataDxfId="3"/>
    <tableColumn id="18" name="Sütun18" dataDxfId="2"/>
    <tableColumn id="19" name="Sütun19" dataDxfId="1">
      <calculatedColumnFormula>SUM(H2:U2)</calculatedColumnFormula>
    </tableColumn>
    <tableColumn id="20" name="Sütun20" dataDxfId="0">
      <calculatedColumnFormula>V2/10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opLeftCell="A7" zoomScale="110" zoomScaleNormal="110" workbookViewId="0">
      <pane xSplit="1" topLeftCell="H1" activePane="topRight" state="frozen"/>
      <selection pane="topRight" activeCell="W15" sqref="W15"/>
    </sheetView>
  </sheetViews>
  <sheetFormatPr defaultRowHeight="15" x14ac:dyDescent="0.25"/>
  <cols>
    <col min="1" max="1" width="18.85546875" customWidth="1"/>
    <col min="2" max="2" width="10.28515625" customWidth="1"/>
    <col min="3" max="4" width="8.7109375" customWidth="1"/>
    <col min="7" max="12" width="8.5703125" customWidth="1"/>
    <col min="13" max="23" width="9.5703125" customWidth="1"/>
  </cols>
  <sheetData>
    <row r="1" spans="1:23" x14ac:dyDescent="0.25">
      <c r="A1" t="s">
        <v>129</v>
      </c>
      <c r="B1" t="s">
        <v>171</v>
      </c>
      <c r="C1" t="s">
        <v>170</v>
      </c>
      <c r="D1" t="s">
        <v>172</v>
      </c>
      <c r="E1" t="s">
        <v>130</v>
      </c>
      <c r="F1" t="s">
        <v>131</v>
      </c>
      <c r="G1" t="s">
        <v>132</v>
      </c>
      <c r="H1" t="s">
        <v>133</v>
      </c>
      <c r="I1" t="s">
        <v>134</v>
      </c>
      <c r="J1" t="s">
        <v>135</v>
      </c>
      <c r="K1" t="s">
        <v>136</v>
      </c>
      <c r="L1" t="s">
        <v>137</v>
      </c>
      <c r="M1" t="s">
        <v>138</v>
      </c>
      <c r="N1" t="s">
        <v>139</v>
      </c>
      <c r="O1" t="s">
        <v>140</v>
      </c>
      <c r="P1" t="s">
        <v>141</v>
      </c>
      <c r="Q1" t="s">
        <v>142</v>
      </c>
      <c r="R1" t="s">
        <v>143</v>
      </c>
      <c r="S1" t="s">
        <v>144</v>
      </c>
      <c r="T1" t="s">
        <v>145</v>
      </c>
      <c r="U1" t="s">
        <v>146</v>
      </c>
      <c r="V1" t="s">
        <v>147</v>
      </c>
      <c r="W1" t="s">
        <v>148</v>
      </c>
    </row>
    <row r="2" spans="1:23" s="12" customFormat="1" x14ac:dyDescent="0.25">
      <c r="A2" t="s">
        <v>19</v>
      </c>
      <c r="B2" t="s">
        <v>167</v>
      </c>
      <c r="C2" t="s">
        <v>58</v>
      </c>
      <c r="D2" t="s">
        <v>173</v>
      </c>
      <c r="E2" t="s">
        <v>20</v>
      </c>
      <c r="F2" t="s">
        <v>21</v>
      </c>
      <c r="G2" t="s">
        <v>153</v>
      </c>
      <c r="H2" s="60" t="s">
        <v>119</v>
      </c>
      <c r="I2" s="61" t="s">
        <v>120</v>
      </c>
      <c r="J2" s="62" t="s">
        <v>121</v>
      </c>
      <c r="K2" s="63" t="s">
        <v>122</v>
      </c>
      <c r="L2" s="64" t="s">
        <v>123</v>
      </c>
      <c r="M2" s="65" t="s">
        <v>157</v>
      </c>
      <c r="N2" s="66" t="s">
        <v>158</v>
      </c>
      <c r="O2" s="60" t="s">
        <v>159</v>
      </c>
      <c r="P2" s="61" t="s">
        <v>160</v>
      </c>
      <c r="Q2" s="62" t="s">
        <v>161</v>
      </c>
      <c r="R2" s="63"/>
      <c r="S2" s="64"/>
      <c r="T2" s="65"/>
      <c r="U2" s="66"/>
      <c r="V2" t="s">
        <v>163</v>
      </c>
      <c r="W2" s="71" t="s">
        <v>162</v>
      </c>
    </row>
    <row r="3" spans="1:23" x14ac:dyDescent="0.25">
      <c r="A3" s="12" t="s">
        <v>36</v>
      </c>
      <c r="B3" s="12">
        <v>12</v>
      </c>
      <c r="C3" s="12">
        <v>70</v>
      </c>
      <c r="D3" s="70">
        <f>(Tablo1[[#This Row],[Sütun111]]+Tablo1[[#This Row],[Sütun110]])/2</f>
        <v>41</v>
      </c>
      <c r="E3" s="12">
        <v>1</v>
      </c>
      <c r="F3" s="12">
        <v>10</v>
      </c>
      <c r="G3" s="12"/>
      <c r="H3" s="60">
        <v>60</v>
      </c>
      <c r="I3" s="61">
        <v>0</v>
      </c>
      <c r="J3" s="62">
        <v>50</v>
      </c>
      <c r="K3" s="63">
        <v>50</v>
      </c>
      <c r="L3" s="64">
        <v>60</v>
      </c>
      <c r="M3" s="65">
        <v>40</v>
      </c>
      <c r="N3" s="66">
        <v>0</v>
      </c>
      <c r="O3" s="60">
        <v>50</v>
      </c>
      <c r="P3" s="61">
        <v>70</v>
      </c>
      <c r="Q3" s="62">
        <v>0</v>
      </c>
      <c r="R3" s="63"/>
      <c r="S3" s="64"/>
      <c r="T3" s="65"/>
      <c r="U3" s="66"/>
      <c r="V3" s="12">
        <f>SUM(H3:U3)</f>
        <v>380</v>
      </c>
      <c r="W3" s="70">
        <f>V3/10</f>
        <v>38</v>
      </c>
    </row>
    <row r="4" spans="1:23" x14ac:dyDescent="0.25">
      <c r="A4" t="s">
        <v>37</v>
      </c>
      <c r="B4">
        <v>10</v>
      </c>
      <c r="C4">
        <v>90</v>
      </c>
      <c r="D4" s="70">
        <f>(Tablo1[[#This Row],[Sütun111]]+Tablo1[[#This Row],[Sütun110]])/2</f>
        <v>50</v>
      </c>
      <c r="E4">
        <v>2</v>
      </c>
      <c r="F4">
        <v>166</v>
      </c>
      <c r="H4" s="60">
        <v>60</v>
      </c>
      <c r="I4" s="61">
        <v>60</v>
      </c>
      <c r="J4" s="62">
        <v>40</v>
      </c>
      <c r="K4" s="63">
        <v>50</v>
      </c>
      <c r="L4" s="64">
        <v>40</v>
      </c>
      <c r="M4" s="65">
        <v>40</v>
      </c>
      <c r="N4" s="66">
        <v>0</v>
      </c>
      <c r="O4" s="60">
        <v>60</v>
      </c>
      <c r="P4" s="61">
        <v>60</v>
      </c>
      <c r="Q4" s="62">
        <v>70</v>
      </c>
      <c r="R4" s="63"/>
      <c r="S4" s="64"/>
      <c r="T4" s="65"/>
      <c r="U4" s="66"/>
      <c r="V4" s="12">
        <f t="shared" ref="V4:V23" si="0">SUM(H4:U4)</f>
        <v>480</v>
      </c>
      <c r="W4" s="70">
        <f t="shared" ref="W4:W23" si="1">V4/10</f>
        <v>48</v>
      </c>
    </row>
    <row r="5" spans="1:23" x14ac:dyDescent="0.25">
      <c r="A5" t="s">
        <v>38</v>
      </c>
      <c r="B5">
        <v>14</v>
      </c>
      <c r="C5">
        <v>90</v>
      </c>
      <c r="D5" s="70">
        <f>(Tablo1[[#This Row],[Sütun111]]+Tablo1[[#This Row],[Sütun110]])/2</f>
        <v>52</v>
      </c>
      <c r="E5">
        <v>3</v>
      </c>
      <c r="F5">
        <v>178</v>
      </c>
      <c r="H5" s="60">
        <v>60</v>
      </c>
      <c r="I5" s="61">
        <v>0</v>
      </c>
      <c r="J5" s="62">
        <v>50</v>
      </c>
      <c r="K5" s="63">
        <v>40</v>
      </c>
      <c r="L5" s="64">
        <v>40</v>
      </c>
      <c r="M5" s="65">
        <v>90</v>
      </c>
      <c r="N5" s="66">
        <v>0</v>
      </c>
      <c r="O5" s="60">
        <v>70</v>
      </c>
      <c r="P5" s="61">
        <v>70</v>
      </c>
      <c r="Q5" s="62">
        <v>0</v>
      </c>
      <c r="R5" s="63"/>
      <c r="S5" s="64"/>
      <c r="T5" s="65"/>
      <c r="U5" s="66"/>
      <c r="V5" s="12">
        <f t="shared" si="0"/>
        <v>420</v>
      </c>
      <c r="W5" s="70">
        <f t="shared" si="1"/>
        <v>42</v>
      </c>
    </row>
    <row r="6" spans="1:23" x14ac:dyDescent="0.25">
      <c r="A6" t="s">
        <v>39</v>
      </c>
      <c r="B6">
        <v>14</v>
      </c>
      <c r="C6">
        <v>85</v>
      </c>
      <c r="D6" s="70">
        <f>(Tablo1[[#This Row],[Sütun111]]+Tablo1[[#This Row],[Sütun110]])/2</f>
        <v>49.5</v>
      </c>
      <c r="E6">
        <v>4</v>
      </c>
      <c r="F6">
        <v>179</v>
      </c>
      <c r="H6" s="60">
        <v>60</v>
      </c>
      <c r="I6" s="61">
        <v>60</v>
      </c>
      <c r="J6" s="62">
        <v>50</v>
      </c>
      <c r="K6" s="63">
        <v>0</v>
      </c>
      <c r="L6" s="64">
        <v>50</v>
      </c>
      <c r="M6" s="65">
        <v>60</v>
      </c>
      <c r="N6" s="66">
        <v>60</v>
      </c>
      <c r="O6" s="60">
        <v>50</v>
      </c>
      <c r="P6" s="61">
        <v>50</v>
      </c>
      <c r="Q6" s="62">
        <v>60</v>
      </c>
      <c r="R6" s="63"/>
      <c r="S6" s="64"/>
      <c r="T6" s="65"/>
      <c r="U6" s="66"/>
      <c r="V6" s="12">
        <f t="shared" si="0"/>
        <v>500</v>
      </c>
      <c r="W6" s="70">
        <f t="shared" si="1"/>
        <v>50</v>
      </c>
    </row>
    <row r="7" spans="1:23" x14ac:dyDescent="0.25">
      <c r="A7" t="s">
        <v>40</v>
      </c>
      <c r="B7">
        <v>12</v>
      </c>
      <c r="C7">
        <v>60</v>
      </c>
      <c r="D7" s="70">
        <f>(Tablo1[[#This Row],[Sütun111]]+Tablo1[[#This Row],[Sütun110]])/2</f>
        <v>36</v>
      </c>
      <c r="E7">
        <v>5</v>
      </c>
      <c r="F7">
        <v>181</v>
      </c>
      <c r="G7" t="s">
        <v>154</v>
      </c>
      <c r="H7" s="60">
        <v>50</v>
      </c>
      <c r="I7" s="61">
        <v>0</v>
      </c>
      <c r="J7" s="62">
        <v>0</v>
      </c>
      <c r="K7" s="63">
        <v>50</v>
      </c>
      <c r="L7" s="64">
        <v>40</v>
      </c>
      <c r="M7" s="65">
        <v>60</v>
      </c>
      <c r="N7" s="66">
        <v>60</v>
      </c>
      <c r="O7" s="60">
        <v>50</v>
      </c>
      <c r="P7" s="61">
        <v>50</v>
      </c>
      <c r="Q7" s="62">
        <v>60</v>
      </c>
      <c r="R7" s="63"/>
      <c r="S7" s="64"/>
      <c r="T7" s="65"/>
      <c r="U7" s="66"/>
      <c r="V7" s="12">
        <f t="shared" si="0"/>
        <v>420</v>
      </c>
      <c r="W7" s="70">
        <f t="shared" si="1"/>
        <v>42</v>
      </c>
    </row>
    <row r="8" spans="1:23" x14ac:dyDescent="0.25">
      <c r="A8" t="s">
        <v>41</v>
      </c>
      <c r="B8">
        <v>5</v>
      </c>
      <c r="C8">
        <v>35</v>
      </c>
      <c r="D8" s="70">
        <f>(Tablo1[[#This Row],[Sütun111]]+Tablo1[[#This Row],[Sütun110]])/2</f>
        <v>20</v>
      </c>
      <c r="E8">
        <v>6</v>
      </c>
      <c r="F8">
        <v>188</v>
      </c>
      <c r="H8" s="60">
        <v>50</v>
      </c>
      <c r="I8" s="61">
        <v>0</v>
      </c>
      <c r="J8" s="62">
        <v>0</v>
      </c>
      <c r="K8" s="63">
        <v>0</v>
      </c>
      <c r="L8" s="64">
        <v>0</v>
      </c>
      <c r="M8" s="65">
        <v>60</v>
      </c>
      <c r="N8" s="66">
        <v>0</v>
      </c>
      <c r="O8" s="60">
        <v>0</v>
      </c>
      <c r="P8" s="61">
        <v>0</v>
      </c>
      <c r="Q8" s="62">
        <v>60</v>
      </c>
      <c r="R8" s="63"/>
      <c r="S8" s="64"/>
      <c r="T8" s="65"/>
      <c r="U8" s="66"/>
      <c r="V8" s="12">
        <f t="shared" si="0"/>
        <v>170</v>
      </c>
      <c r="W8" s="70">
        <f t="shared" si="1"/>
        <v>17</v>
      </c>
    </row>
    <row r="9" spans="1:23" x14ac:dyDescent="0.25">
      <c r="A9" t="s">
        <v>42</v>
      </c>
      <c r="B9">
        <v>12</v>
      </c>
      <c r="C9">
        <v>70</v>
      </c>
      <c r="D9" s="70">
        <f>(Tablo1[[#This Row],[Sütun111]]+Tablo1[[#This Row],[Sütun110]])/2</f>
        <v>41</v>
      </c>
      <c r="E9">
        <v>7</v>
      </c>
      <c r="F9">
        <v>262</v>
      </c>
      <c r="H9" s="60">
        <v>70</v>
      </c>
      <c r="I9" s="61">
        <v>60</v>
      </c>
      <c r="J9" s="62">
        <v>50</v>
      </c>
      <c r="K9" s="63">
        <v>40</v>
      </c>
      <c r="L9" s="64">
        <v>50</v>
      </c>
      <c r="M9" s="65">
        <v>60</v>
      </c>
      <c r="N9" s="66">
        <v>0</v>
      </c>
      <c r="O9" s="60">
        <v>50</v>
      </c>
      <c r="P9" s="61">
        <v>50</v>
      </c>
      <c r="Q9" s="62">
        <v>80</v>
      </c>
      <c r="R9" s="63"/>
      <c r="S9" s="64"/>
      <c r="T9" s="65"/>
      <c r="U9" s="66"/>
      <c r="V9" s="12">
        <f t="shared" si="0"/>
        <v>510</v>
      </c>
      <c r="W9" s="70">
        <f t="shared" si="1"/>
        <v>51</v>
      </c>
    </row>
    <row r="10" spans="1:23" x14ac:dyDescent="0.25">
      <c r="A10" t="s">
        <v>43</v>
      </c>
      <c r="B10">
        <v>12</v>
      </c>
      <c r="C10">
        <v>100</v>
      </c>
      <c r="D10" s="70">
        <f>(Tablo1[[#This Row],[Sütun111]]+Tablo1[[#This Row],[Sütun110]])/2</f>
        <v>56</v>
      </c>
      <c r="E10">
        <v>8</v>
      </c>
      <c r="F10">
        <v>295</v>
      </c>
      <c r="H10" s="60">
        <v>60</v>
      </c>
      <c r="I10" s="61">
        <v>60</v>
      </c>
      <c r="J10" s="62">
        <v>60</v>
      </c>
      <c r="K10" s="63">
        <v>60</v>
      </c>
      <c r="L10" s="64">
        <v>50</v>
      </c>
      <c r="M10" s="65">
        <v>60</v>
      </c>
      <c r="N10" s="66">
        <v>60</v>
      </c>
      <c r="O10" s="60">
        <v>60</v>
      </c>
      <c r="P10" s="61">
        <v>70</v>
      </c>
      <c r="Q10" s="62">
        <v>70</v>
      </c>
      <c r="R10" s="63"/>
      <c r="S10" s="64"/>
      <c r="T10" s="65"/>
      <c r="U10" s="66"/>
      <c r="V10" s="12">
        <f t="shared" si="0"/>
        <v>610</v>
      </c>
      <c r="W10" s="70">
        <f t="shared" si="1"/>
        <v>61</v>
      </c>
    </row>
    <row r="11" spans="1:23" x14ac:dyDescent="0.25">
      <c r="A11" t="s">
        <v>44</v>
      </c>
      <c r="B11" t="s">
        <v>166</v>
      </c>
      <c r="C11" t="s">
        <v>166</v>
      </c>
      <c r="D11" s="70"/>
      <c r="E11">
        <v>9</v>
      </c>
      <c r="F11">
        <v>301</v>
      </c>
      <c r="H11" s="60">
        <v>0</v>
      </c>
      <c r="I11" s="61">
        <v>0</v>
      </c>
      <c r="J11" s="62">
        <v>0</v>
      </c>
      <c r="K11" s="63">
        <v>0</v>
      </c>
      <c r="L11" s="64">
        <v>0</v>
      </c>
      <c r="M11" s="65">
        <v>0</v>
      </c>
      <c r="N11" s="66">
        <v>0</v>
      </c>
      <c r="O11" s="60">
        <v>0</v>
      </c>
      <c r="P11" s="61">
        <v>0</v>
      </c>
      <c r="Q11" s="62">
        <v>0</v>
      </c>
      <c r="R11" s="63"/>
      <c r="S11" s="64"/>
      <c r="T11" s="65"/>
      <c r="U11" s="66"/>
      <c r="V11" s="12">
        <f t="shared" si="0"/>
        <v>0</v>
      </c>
      <c r="W11" s="70">
        <f t="shared" si="1"/>
        <v>0</v>
      </c>
    </row>
    <row r="12" spans="1:23" x14ac:dyDescent="0.25">
      <c r="A12" t="s">
        <v>45</v>
      </c>
      <c r="B12">
        <v>14</v>
      </c>
      <c r="C12">
        <v>70</v>
      </c>
      <c r="D12" s="70">
        <f>(Tablo1[[#This Row],[Sütun111]]+Tablo1[[#This Row],[Sütun110]])/2</f>
        <v>42</v>
      </c>
      <c r="E12">
        <v>10</v>
      </c>
      <c r="F12">
        <v>306</v>
      </c>
      <c r="H12" s="60">
        <v>50</v>
      </c>
      <c r="I12" s="61">
        <v>60</v>
      </c>
      <c r="J12" s="62">
        <v>50</v>
      </c>
      <c r="K12" s="63">
        <v>50</v>
      </c>
      <c r="L12" s="64">
        <v>30</v>
      </c>
      <c r="M12" s="65">
        <v>60</v>
      </c>
      <c r="N12" s="66">
        <v>60</v>
      </c>
      <c r="O12" s="60">
        <v>60</v>
      </c>
      <c r="P12" s="61">
        <v>60</v>
      </c>
      <c r="Q12" s="62">
        <v>60</v>
      </c>
      <c r="R12" s="63"/>
      <c r="S12" s="64"/>
      <c r="T12" s="65"/>
      <c r="U12" s="66"/>
      <c r="V12" s="12">
        <f t="shared" si="0"/>
        <v>540</v>
      </c>
      <c r="W12" s="70">
        <f t="shared" si="1"/>
        <v>54</v>
      </c>
    </row>
    <row r="13" spans="1:23" x14ac:dyDescent="0.25">
      <c r="A13" t="s">
        <v>46</v>
      </c>
      <c r="B13">
        <v>14</v>
      </c>
      <c r="C13">
        <v>60</v>
      </c>
      <c r="D13" s="70">
        <f>(Tablo1[[#This Row],[Sütun111]]+Tablo1[[#This Row],[Sütun110]])/2</f>
        <v>37</v>
      </c>
      <c r="E13">
        <v>11</v>
      </c>
      <c r="F13">
        <v>313</v>
      </c>
      <c r="H13" s="60">
        <v>30</v>
      </c>
      <c r="I13" s="61">
        <v>60</v>
      </c>
      <c r="J13" s="62">
        <v>50</v>
      </c>
      <c r="K13" s="63">
        <v>50</v>
      </c>
      <c r="L13" s="64">
        <v>50</v>
      </c>
      <c r="M13" s="65">
        <v>60</v>
      </c>
      <c r="N13" s="66">
        <v>0</v>
      </c>
      <c r="O13" s="60">
        <v>60</v>
      </c>
      <c r="P13" s="61">
        <v>60</v>
      </c>
      <c r="Q13" s="62">
        <v>0</v>
      </c>
      <c r="R13" s="63"/>
      <c r="S13" s="64"/>
      <c r="T13" s="65"/>
      <c r="U13" s="66"/>
      <c r="V13" s="12">
        <f t="shared" si="0"/>
        <v>420</v>
      </c>
      <c r="W13" s="70">
        <v>52</v>
      </c>
    </row>
    <row r="14" spans="1:23" x14ac:dyDescent="0.25">
      <c r="A14" t="s">
        <v>47</v>
      </c>
      <c r="B14">
        <v>5</v>
      </c>
      <c r="C14">
        <v>50</v>
      </c>
      <c r="D14" s="70">
        <f>(Tablo1[[#This Row],[Sütun111]]+Tablo1[[#This Row],[Sütun110]])/2</f>
        <v>27.5</v>
      </c>
      <c r="E14">
        <v>12</v>
      </c>
      <c r="F14">
        <v>348</v>
      </c>
      <c r="H14" s="60">
        <v>70</v>
      </c>
      <c r="I14" s="61">
        <v>0</v>
      </c>
      <c r="J14" s="62">
        <v>50</v>
      </c>
      <c r="K14" s="63">
        <v>40</v>
      </c>
      <c r="L14" s="64">
        <v>0</v>
      </c>
      <c r="M14" s="65">
        <v>0</v>
      </c>
      <c r="N14" s="66">
        <v>60</v>
      </c>
      <c r="O14" s="60">
        <v>60</v>
      </c>
      <c r="P14" s="61">
        <v>60</v>
      </c>
      <c r="Q14" s="62">
        <v>60</v>
      </c>
      <c r="R14" s="63"/>
      <c r="S14" s="64"/>
      <c r="T14" s="65"/>
      <c r="U14" s="66"/>
      <c r="V14" s="12">
        <f t="shared" si="0"/>
        <v>400</v>
      </c>
      <c r="W14" s="70">
        <v>60</v>
      </c>
    </row>
    <row r="15" spans="1:23" s="12" customFormat="1" x14ac:dyDescent="0.25">
      <c r="A15" t="s">
        <v>48</v>
      </c>
      <c r="B15">
        <v>14</v>
      </c>
      <c r="C15">
        <v>65</v>
      </c>
      <c r="D15" s="70">
        <f>(Tablo1[[#This Row],[Sütun111]]+Tablo1[[#This Row],[Sütun110]])/2</f>
        <v>39.5</v>
      </c>
      <c r="E15">
        <v>13</v>
      </c>
      <c r="F15">
        <v>364</v>
      </c>
      <c r="G15"/>
      <c r="H15" s="60">
        <v>70</v>
      </c>
      <c r="I15" s="61">
        <v>70</v>
      </c>
      <c r="J15" s="62">
        <v>60</v>
      </c>
      <c r="K15" s="63">
        <v>60</v>
      </c>
      <c r="L15" s="64">
        <v>60</v>
      </c>
      <c r="M15" s="65">
        <v>50</v>
      </c>
      <c r="N15" s="66">
        <v>0</v>
      </c>
      <c r="O15" s="60">
        <v>60</v>
      </c>
      <c r="P15" s="61">
        <v>50</v>
      </c>
      <c r="Q15" s="62">
        <v>50</v>
      </c>
      <c r="R15" s="63"/>
      <c r="S15" s="64"/>
      <c r="T15" s="65"/>
      <c r="U15" s="66"/>
      <c r="V15" s="12">
        <f t="shared" si="0"/>
        <v>530</v>
      </c>
      <c r="W15" s="70">
        <f t="shared" si="1"/>
        <v>53</v>
      </c>
    </row>
    <row r="16" spans="1:23" x14ac:dyDescent="0.25">
      <c r="A16" s="12" t="s">
        <v>49</v>
      </c>
      <c r="B16" s="12">
        <v>12</v>
      </c>
      <c r="C16" s="12">
        <v>70</v>
      </c>
      <c r="D16" s="70">
        <f>(Tablo1[[#This Row],[Sütun111]]+Tablo1[[#This Row],[Sütun110]])/2</f>
        <v>41</v>
      </c>
      <c r="E16" s="12">
        <v>14</v>
      </c>
      <c r="F16" s="12">
        <v>368</v>
      </c>
      <c r="G16" s="12"/>
      <c r="H16" s="60">
        <v>60</v>
      </c>
      <c r="I16" s="61">
        <v>80</v>
      </c>
      <c r="J16" s="62">
        <v>60</v>
      </c>
      <c r="K16" s="63">
        <v>40</v>
      </c>
      <c r="L16" s="64">
        <v>50</v>
      </c>
      <c r="M16" s="65">
        <v>70</v>
      </c>
      <c r="N16" s="66">
        <v>0</v>
      </c>
      <c r="O16" s="60">
        <v>70</v>
      </c>
      <c r="P16" s="61">
        <v>50</v>
      </c>
      <c r="Q16" s="62">
        <v>0</v>
      </c>
      <c r="R16" s="63"/>
      <c r="S16" s="64"/>
      <c r="T16" s="65"/>
      <c r="U16" s="66"/>
      <c r="V16" s="12">
        <f t="shared" si="0"/>
        <v>480</v>
      </c>
      <c r="W16" s="70">
        <f t="shared" si="1"/>
        <v>48</v>
      </c>
    </row>
    <row r="17" spans="1:23" x14ac:dyDescent="0.25">
      <c r="A17" s="12" t="s">
        <v>50</v>
      </c>
      <c r="B17" s="12">
        <v>10</v>
      </c>
      <c r="C17" s="12">
        <v>60</v>
      </c>
      <c r="D17" s="70">
        <f>(Tablo1[[#This Row],[Sütun111]]+Tablo1[[#This Row],[Sütun110]])/2</f>
        <v>35</v>
      </c>
      <c r="E17">
        <v>15</v>
      </c>
      <c r="F17" s="12">
        <v>373</v>
      </c>
      <c r="G17" s="12"/>
      <c r="H17" s="60">
        <v>70</v>
      </c>
      <c r="I17" s="61">
        <v>70</v>
      </c>
      <c r="J17" s="62">
        <v>40</v>
      </c>
      <c r="K17" s="63">
        <v>30</v>
      </c>
      <c r="L17" s="64">
        <v>40</v>
      </c>
      <c r="M17" s="65">
        <v>60</v>
      </c>
      <c r="N17" s="66">
        <v>60</v>
      </c>
      <c r="O17" s="60">
        <v>0</v>
      </c>
      <c r="P17" s="61">
        <v>60</v>
      </c>
      <c r="Q17" s="62">
        <v>60</v>
      </c>
      <c r="R17" s="63"/>
      <c r="S17" s="64"/>
      <c r="T17" s="65"/>
      <c r="U17" s="66"/>
      <c r="V17" s="12">
        <f t="shared" si="0"/>
        <v>490</v>
      </c>
      <c r="W17" s="70">
        <f t="shared" si="1"/>
        <v>49</v>
      </c>
    </row>
    <row r="18" spans="1:23" x14ac:dyDescent="0.25">
      <c r="A18" s="12" t="s">
        <v>51</v>
      </c>
      <c r="B18" s="12">
        <v>34</v>
      </c>
      <c r="C18" s="12">
        <v>60</v>
      </c>
      <c r="D18" s="70">
        <f>(Tablo1[[#This Row],[Sütun111]]+Tablo1[[#This Row],[Sütun110]])/2</f>
        <v>47</v>
      </c>
      <c r="E18">
        <v>16</v>
      </c>
      <c r="F18" s="12">
        <v>374</v>
      </c>
      <c r="G18" s="12"/>
      <c r="H18" s="60">
        <v>60</v>
      </c>
      <c r="I18" s="61">
        <v>0</v>
      </c>
      <c r="J18" s="62">
        <v>50</v>
      </c>
      <c r="K18" s="63">
        <v>50</v>
      </c>
      <c r="L18" s="64">
        <v>70</v>
      </c>
      <c r="M18" s="65">
        <v>30</v>
      </c>
      <c r="N18" s="66">
        <v>60</v>
      </c>
      <c r="O18" s="60">
        <v>0</v>
      </c>
      <c r="P18" s="61">
        <v>50</v>
      </c>
      <c r="Q18" s="62">
        <v>0</v>
      </c>
      <c r="R18" s="63"/>
      <c r="S18" s="64"/>
      <c r="T18" s="65"/>
      <c r="U18" s="66"/>
      <c r="V18" s="12">
        <f t="shared" si="0"/>
        <v>370</v>
      </c>
      <c r="W18" s="70">
        <f t="shared" si="1"/>
        <v>37</v>
      </c>
    </row>
    <row r="19" spans="1:23" x14ac:dyDescent="0.25">
      <c r="A19" s="12" t="s">
        <v>52</v>
      </c>
      <c r="B19" s="12" t="s">
        <v>166</v>
      </c>
      <c r="C19" s="12" t="s">
        <v>166</v>
      </c>
      <c r="D19" s="70"/>
      <c r="E19">
        <v>17</v>
      </c>
      <c r="F19" s="12">
        <v>435</v>
      </c>
      <c r="G19" s="12"/>
      <c r="H19" s="60">
        <v>0</v>
      </c>
      <c r="I19" s="61">
        <v>0</v>
      </c>
      <c r="J19" s="62">
        <v>0</v>
      </c>
      <c r="K19" s="63">
        <v>0</v>
      </c>
      <c r="L19" s="64">
        <v>0</v>
      </c>
      <c r="M19" s="65">
        <v>0</v>
      </c>
      <c r="N19" s="66">
        <v>0</v>
      </c>
      <c r="O19" s="60">
        <v>0</v>
      </c>
      <c r="P19" s="61">
        <v>0</v>
      </c>
      <c r="Q19" s="62">
        <v>0</v>
      </c>
      <c r="R19" s="63"/>
      <c r="S19" s="64"/>
      <c r="T19" s="65"/>
      <c r="U19" s="66"/>
      <c r="V19" s="12">
        <f t="shared" si="0"/>
        <v>0</v>
      </c>
      <c r="W19" s="70">
        <f t="shared" si="1"/>
        <v>0</v>
      </c>
    </row>
    <row r="20" spans="1:23" s="12" customFormat="1" x14ac:dyDescent="0.25">
      <c r="A20" s="12" t="s">
        <v>53</v>
      </c>
      <c r="B20" s="12">
        <v>10</v>
      </c>
      <c r="C20" s="12">
        <v>95</v>
      </c>
      <c r="D20" s="70">
        <f>(Tablo1[[#This Row],[Sütun111]]+Tablo1[[#This Row],[Sütun110]])/2</f>
        <v>52.5</v>
      </c>
      <c r="E20">
        <v>18</v>
      </c>
      <c r="F20" s="12">
        <v>437</v>
      </c>
      <c r="H20" s="60">
        <v>70</v>
      </c>
      <c r="I20" s="61">
        <v>60</v>
      </c>
      <c r="J20" s="62">
        <v>50</v>
      </c>
      <c r="K20" s="63">
        <v>40</v>
      </c>
      <c r="L20" s="64">
        <v>30</v>
      </c>
      <c r="M20" s="65">
        <v>60</v>
      </c>
      <c r="N20" s="66">
        <v>60</v>
      </c>
      <c r="O20" s="60">
        <v>50</v>
      </c>
      <c r="P20" s="61">
        <v>50</v>
      </c>
      <c r="Q20" s="62">
        <v>60</v>
      </c>
      <c r="R20" s="63"/>
      <c r="S20" s="64"/>
      <c r="T20" s="65"/>
      <c r="U20" s="66"/>
      <c r="V20" s="12">
        <f t="shared" si="0"/>
        <v>530</v>
      </c>
      <c r="W20" s="70">
        <f t="shared" si="1"/>
        <v>53</v>
      </c>
    </row>
    <row r="21" spans="1:23" s="12" customFormat="1" x14ac:dyDescent="0.25">
      <c r="A21" s="12" t="s">
        <v>54</v>
      </c>
      <c r="B21" s="12">
        <v>10</v>
      </c>
      <c r="C21" s="12">
        <v>65</v>
      </c>
      <c r="D21" s="70">
        <f>(Tablo1[[#This Row],[Sütun111]]+Tablo1[[#This Row],[Sütun110]])/2</f>
        <v>37.5</v>
      </c>
      <c r="E21" s="12">
        <v>19</v>
      </c>
      <c r="F21" s="12">
        <v>504</v>
      </c>
      <c r="H21" s="60">
        <v>70</v>
      </c>
      <c r="I21" s="61">
        <v>0</v>
      </c>
      <c r="J21" s="62">
        <v>0</v>
      </c>
      <c r="K21" s="63">
        <v>60</v>
      </c>
      <c r="L21" s="64">
        <v>40</v>
      </c>
      <c r="M21" s="65">
        <v>60</v>
      </c>
      <c r="N21" s="66">
        <v>60</v>
      </c>
      <c r="O21" s="60">
        <v>50</v>
      </c>
      <c r="P21" s="61">
        <v>60</v>
      </c>
      <c r="Q21" s="62">
        <v>60</v>
      </c>
      <c r="R21" s="63"/>
      <c r="S21" s="64"/>
      <c r="T21" s="65"/>
      <c r="U21" s="66"/>
      <c r="V21" s="12">
        <f t="shared" si="0"/>
        <v>460</v>
      </c>
      <c r="W21" s="70">
        <f t="shared" si="1"/>
        <v>46</v>
      </c>
    </row>
    <row r="22" spans="1:23" s="12" customFormat="1" x14ac:dyDescent="0.25">
      <c r="A22" s="12" t="s">
        <v>55</v>
      </c>
      <c r="B22" s="12">
        <v>30</v>
      </c>
      <c r="C22" s="12">
        <v>70</v>
      </c>
      <c r="D22" s="70">
        <f>(Tablo1[[#This Row],[Sütun111]]+Tablo1[[#This Row],[Sütun110]])/2</f>
        <v>50</v>
      </c>
      <c r="E22" s="12">
        <v>20</v>
      </c>
      <c r="F22" s="12">
        <v>980</v>
      </c>
      <c r="G22" s="12" t="s">
        <v>154</v>
      </c>
      <c r="H22" s="60">
        <v>80</v>
      </c>
      <c r="I22" s="61">
        <v>50</v>
      </c>
      <c r="J22" s="62">
        <v>60</v>
      </c>
      <c r="K22" s="63">
        <v>70</v>
      </c>
      <c r="L22" s="64">
        <v>70</v>
      </c>
      <c r="M22" s="65">
        <v>70</v>
      </c>
      <c r="N22" s="66">
        <v>60</v>
      </c>
      <c r="O22" s="60">
        <v>70</v>
      </c>
      <c r="P22" s="61">
        <v>70</v>
      </c>
      <c r="Q22" s="62">
        <v>80</v>
      </c>
      <c r="R22" s="63"/>
      <c r="S22" s="64"/>
      <c r="T22" s="65"/>
      <c r="U22" s="66"/>
      <c r="V22" s="12">
        <f t="shared" si="0"/>
        <v>680</v>
      </c>
      <c r="W22" s="70">
        <f t="shared" si="1"/>
        <v>68</v>
      </c>
    </row>
    <row r="23" spans="1:23" x14ac:dyDescent="0.25">
      <c r="A23" s="12" t="s">
        <v>56</v>
      </c>
      <c r="B23" s="12">
        <v>16</v>
      </c>
      <c r="C23" s="12">
        <v>75</v>
      </c>
      <c r="D23" s="70">
        <f>(Tablo1[[#This Row],[Sütun111]]+Tablo1[[#This Row],[Sütun110]])/2</f>
        <v>45.5</v>
      </c>
      <c r="E23" s="12">
        <v>21</v>
      </c>
      <c r="F23" s="12">
        <v>983</v>
      </c>
      <c r="G23" s="12"/>
      <c r="H23" s="60">
        <v>70</v>
      </c>
      <c r="I23" s="61">
        <v>60</v>
      </c>
      <c r="J23" s="62">
        <v>50</v>
      </c>
      <c r="K23" s="63">
        <v>50</v>
      </c>
      <c r="L23" s="64">
        <v>50</v>
      </c>
      <c r="M23" s="65">
        <v>70</v>
      </c>
      <c r="N23" s="66">
        <v>60</v>
      </c>
      <c r="O23" s="60">
        <v>70</v>
      </c>
      <c r="P23" s="61">
        <v>50</v>
      </c>
      <c r="Q23" s="62">
        <v>0</v>
      </c>
      <c r="R23" s="63"/>
      <c r="S23" s="64"/>
      <c r="T23" s="65"/>
      <c r="U23" s="66"/>
      <c r="V23" s="12">
        <f t="shared" si="0"/>
        <v>530</v>
      </c>
      <c r="W23" s="70">
        <f t="shared" si="1"/>
        <v>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J1" zoomScale="110" zoomScaleNormal="110" workbookViewId="0">
      <selection activeCell="W1" sqref="W1:Y23"/>
    </sheetView>
  </sheetViews>
  <sheetFormatPr defaultRowHeight="15" x14ac:dyDescent="0.25"/>
  <cols>
    <col min="3" max="6" width="18.85546875" customWidth="1"/>
    <col min="8" max="8" width="19.85546875" customWidth="1"/>
  </cols>
  <sheetData>
    <row r="1" spans="1:13" x14ac:dyDescent="0.25">
      <c r="A1" t="s">
        <v>33</v>
      </c>
      <c r="D1" t="s">
        <v>63</v>
      </c>
      <c r="E1" t="s">
        <v>64</v>
      </c>
      <c r="F1" t="s">
        <v>65</v>
      </c>
    </row>
    <row r="2" spans="1:13" x14ac:dyDescent="0.25">
      <c r="A2" t="s">
        <v>20</v>
      </c>
      <c r="B2" t="s">
        <v>21</v>
      </c>
      <c r="C2" t="s">
        <v>19</v>
      </c>
      <c r="I2" t="s">
        <v>186</v>
      </c>
      <c r="J2" t="s">
        <v>58</v>
      </c>
      <c r="K2" t="s">
        <v>162</v>
      </c>
      <c r="M2" t="s">
        <v>174</v>
      </c>
    </row>
    <row r="3" spans="1:13" s="12" customFormat="1" x14ac:dyDescent="0.25">
      <c r="A3" s="12">
        <v>1</v>
      </c>
      <c r="B3" s="12">
        <v>10</v>
      </c>
      <c r="C3" s="12" t="s">
        <v>36</v>
      </c>
      <c r="D3" s="12">
        <v>40892106572</v>
      </c>
      <c r="E3" s="12" t="s">
        <v>66</v>
      </c>
      <c r="F3" s="12" t="s">
        <v>67</v>
      </c>
      <c r="G3" s="12">
        <v>10</v>
      </c>
      <c r="H3" s="12" t="s">
        <v>36</v>
      </c>
      <c r="I3" s="12">
        <v>75</v>
      </c>
      <c r="J3" s="12">
        <v>70</v>
      </c>
      <c r="K3" s="12">
        <f>(I3+J3)/2</f>
        <v>72.5</v>
      </c>
      <c r="M3" s="12">
        <v>80</v>
      </c>
    </row>
    <row r="4" spans="1:13" x14ac:dyDescent="0.25">
      <c r="A4">
        <v>2</v>
      </c>
      <c r="B4">
        <v>166</v>
      </c>
      <c r="C4" t="s">
        <v>37</v>
      </c>
      <c r="D4">
        <v>18734845774</v>
      </c>
      <c r="E4" t="s">
        <v>68</v>
      </c>
      <c r="F4" t="s">
        <v>69</v>
      </c>
      <c r="G4">
        <v>160</v>
      </c>
      <c r="H4" t="s">
        <v>55</v>
      </c>
      <c r="I4">
        <v>45</v>
      </c>
      <c r="J4">
        <v>55</v>
      </c>
      <c r="K4" s="12">
        <f t="shared" ref="K4:K23" si="0">(I4+J4)/2</f>
        <v>50</v>
      </c>
      <c r="L4" s="12"/>
      <c r="M4">
        <v>100</v>
      </c>
    </row>
    <row r="5" spans="1:13" x14ac:dyDescent="0.25">
      <c r="A5">
        <v>3</v>
      </c>
      <c r="B5">
        <v>178</v>
      </c>
      <c r="C5" t="s">
        <v>38</v>
      </c>
      <c r="D5">
        <v>47497889152</v>
      </c>
      <c r="E5" t="s">
        <v>70</v>
      </c>
      <c r="F5" t="s">
        <v>71</v>
      </c>
      <c r="G5">
        <v>166</v>
      </c>
      <c r="H5" t="s">
        <v>37</v>
      </c>
      <c r="I5">
        <v>45</v>
      </c>
      <c r="J5">
        <v>60</v>
      </c>
      <c r="K5" s="12">
        <f t="shared" si="0"/>
        <v>52.5</v>
      </c>
      <c r="M5">
        <v>60</v>
      </c>
    </row>
    <row r="6" spans="1:13" x14ac:dyDescent="0.25">
      <c r="A6">
        <v>4</v>
      </c>
      <c r="B6">
        <v>179</v>
      </c>
      <c r="C6" t="s">
        <v>39</v>
      </c>
      <c r="D6">
        <v>30257463808</v>
      </c>
      <c r="E6" t="s">
        <v>72</v>
      </c>
      <c r="F6" t="s">
        <v>73</v>
      </c>
      <c r="G6">
        <v>178</v>
      </c>
      <c r="H6" t="s">
        <v>38</v>
      </c>
      <c r="I6">
        <v>35</v>
      </c>
      <c r="J6">
        <v>60</v>
      </c>
      <c r="K6" s="12">
        <f t="shared" si="0"/>
        <v>47.5</v>
      </c>
      <c r="M6">
        <v>90</v>
      </c>
    </row>
    <row r="7" spans="1:13" x14ac:dyDescent="0.25">
      <c r="A7">
        <v>5</v>
      </c>
      <c r="B7">
        <v>181</v>
      </c>
      <c r="C7" t="s">
        <v>40</v>
      </c>
      <c r="D7">
        <v>46654917226</v>
      </c>
      <c r="E7" t="s">
        <v>74</v>
      </c>
      <c r="F7" t="s">
        <v>75</v>
      </c>
      <c r="G7">
        <v>179</v>
      </c>
      <c r="H7" t="s">
        <v>39</v>
      </c>
      <c r="I7">
        <v>40</v>
      </c>
      <c r="J7">
        <v>65</v>
      </c>
      <c r="K7" s="12">
        <f t="shared" si="0"/>
        <v>52.5</v>
      </c>
      <c r="M7">
        <v>90</v>
      </c>
    </row>
    <row r="8" spans="1:13" x14ac:dyDescent="0.25">
      <c r="A8">
        <v>6</v>
      </c>
      <c r="B8">
        <v>188</v>
      </c>
      <c r="C8" t="s">
        <v>41</v>
      </c>
      <c r="D8">
        <v>10326130534</v>
      </c>
      <c r="E8" t="s">
        <v>76</v>
      </c>
      <c r="F8" t="s">
        <v>77</v>
      </c>
      <c r="G8">
        <v>181</v>
      </c>
      <c r="H8" t="s">
        <v>40</v>
      </c>
      <c r="I8">
        <v>50</v>
      </c>
      <c r="J8">
        <v>45</v>
      </c>
      <c r="K8" s="12">
        <f t="shared" si="0"/>
        <v>47.5</v>
      </c>
      <c r="M8">
        <v>90</v>
      </c>
    </row>
    <row r="9" spans="1:13" x14ac:dyDescent="0.25">
      <c r="A9">
        <v>7</v>
      </c>
      <c r="B9">
        <v>262</v>
      </c>
      <c r="C9" t="s">
        <v>42</v>
      </c>
      <c r="G9">
        <v>188</v>
      </c>
      <c r="H9" t="s">
        <v>41</v>
      </c>
      <c r="I9">
        <v>35</v>
      </c>
      <c r="J9">
        <v>55</v>
      </c>
      <c r="K9" s="12">
        <f t="shared" si="0"/>
        <v>45</v>
      </c>
      <c r="M9">
        <v>60</v>
      </c>
    </row>
    <row r="10" spans="1:13" x14ac:dyDescent="0.25">
      <c r="A10">
        <v>8</v>
      </c>
      <c r="B10">
        <v>295</v>
      </c>
      <c r="C10" t="s">
        <v>43</v>
      </c>
      <c r="D10">
        <v>12267064558</v>
      </c>
      <c r="E10" t="s">
        <v>78</v>
      </c>
      <c r="F10" t="s">
        <v>79</v>
      </c>
      <c r="G10">
        <v>262</v>
      </c>
      <c r="H10" t="s">
        <v>42</v>
      </c>
      <c r="I10">
        <v>15</v>
      </c>
      <c r="J10">
        <v>40</v>
      </c>
      <c r="K10" s="12">
        <f t="shared" si="0"/>
        <v>27.5</v>
      </c>
      <c r="M10">
        <v>70</v>
      </c>
    </row>
    <row r="11" spans="1:13" x14ac:dyDescent="0.25">
      <c r="A11">
        <v>9</v>
      </c>
      <c r="B11">
        <v>301</v>
      </c>
      <c r="C11" t="s">
        <v>44</v>
      </c>
      <c r="G11">
        <v>295</v>
      </c>
      <c r="H11" t="s">
        <v>43</v>
      </c>
      <c r="I11">
        <v>32</v>
      </c>
      <c r="J11">
        <v>60</v>
      </c>
      <c r="K11" s="12">
        <f t="shared" si="0"/>
        <v>46</v>
      </c>
      <c r="M11">
        <v>90</v>
      </c>
    </row>
    <row r="12" spans="1:13" x14ac:dyDescent="0.25">
      <c r="A12">
        <v>10</v>
      </c>
      <c r="B12">
        <v>306</v>
      </c>
      <c r="C12" t="s">
        <v>45</v>
      </c>
      <c r="D12">
        <v>54175666516</v>
      </c>
      <c r="E12" t="s">
        <v>80</v>
      </c>
      <c r="F12" t="s">
        <v>81</v>
      </c>
      <c r="G12" s="84">
        <v>301</v>
      </c>
      <c r="H12" s="84" t="s">
        <v>44</v>
      </c>
      <c r="I12" s="84" t="s">
        <v>166</v>
      </c>
      <c r="J12" s="84" t="s">
        <v>166</v>
      </c>
      <c r="K12" s="84" t="e">
        <f t="shared" si="0"/>
        <v>#VALUE!</v>
      </c>
    </row>
    <row r="13" spans="1:13" x14ac:dyDescent="0.25">
      <c r="A13">
        <v>11</v>
      </c>
      <c r="B13">
        <v>313</v>
      </c>
      <c r="C13" t="s">
        <v>46</v>
      </c>
      <c r="D13">
        <v>12072069984</v>
      </c>
      <c r="E13" t="s">
        <v>82</v>
      </c>
      <c r="F13" t="s">
        <v>83</v>
      </c>
      <c r="G13">
        <v>306</v>
      </c>
      <c r="H13" t="s">
        <v>45</v>
      </c>
      <c r="I13">
        <v>50</v>
      </c>
      <c r="J13">
        <v>80</v>
      </c>
      <c r="K13" s="12">
        <f t="shared" si="0"/>
        <v>65</v>
      </c>
      <c r="M13">
        <v>70</v>
      </c>
    </row>
    <row r="14" spans="1:13" x14ac:dyDescent="0.25">
      <c r="A14">
        <v>12</v>
      </c>
      <c r="B14">
        <v>348</v>
      </c>
      <c r="C14" t="s">
        <v>47</v>
      </c>
      <c r="D14">
        <v>17783879594</v>
      </c>
      <c r="E14" t="s">
        <v>85</v>
      </c>
      <c r="F14" t="s">
        <v>86</v>
      </c>
      <c r="G14">
        <v>313</v>
      </c>
      <c r="H14" t="s">
        <v>46</v>
      </c>
      <c r="I14">
        <v>45</v>
      </c>
      <c r="J14">
        <v>35</v>
      </c>
      <c r="K14" s="12">
        <f t="shared" si="0"/>
        <v>40</v>
      </c>
      <c r="M14">
        <v>70</v>
      </c>
    </row>
    <row r="15" spans="1:13" x14ac:dyDescent="0.25">
      <c r="A15">
        <v>13</v>
      </c>
      <c r="B15">
        <v>364</v>
      </c>
      <c r="C15" t="s">
        <v>48</v>
      </c>
      <c r="D15">
        <v>71488089498</v>
      </c>
      <c r="E15" t="s">
        <v>87</v>
      </c>
      <c r="F15" t="s">
        <v>88</v>
      </c>
      <c r="G15">
        <v>348</v>
      </c>
      <c r="H15" t="s">
        <v>47</v>
      </c>
      <c r="I15">
        <v>25</v>
      </c>
      <c r="J15">
        <v>80</v>
      </c>
      <c r="K15" s="12">
        <f t="shared" si="0"/>
        <v>52.5</v>
      </c>
      <c r="M15">
        <v>50</v>
      </c>
    </row>
    <row r="16" spans="1:13" s="12" customFormat="1" x14ac:dyDescent="0.25">
      <c r="A16" s="12">
        <v>14</v>
      </c>
      <c r="B16" s="12">
        <v>368</v>
      </c>
      <c r="C16" s="12" t="s">
        <v>49</v>
      </c>
      <c r="D16" s="12">
        <v>17264894764</v>
      </c>
      <c r="E16" s="12" t="s">
        <v>89</v>
      </c>
      <c r="F16" s="12" t="s">
        <v>90</v>
      </c>
      <c r="G16" s="12">
        <v>364</v>
      </c>
      <c r="H16" s="12" t="s">
        <v>183</v>
      </c>
      <c r="I16" s="12">
        <v>50</v>
      </c>
      <c r="J16" s="12">
        <v>60</v>
      </c>
      <c r="K16" s="12">
        <f t="shared" si="0"/>
        <v>55</v>
      </c>
      <c r="M16" s="12">
        <v>80</v>
      </c>
    </row>
    <row r="17" spans="1:13" x14ac:dyDescent="0.25">
      <c r="A17">
        <v>15</v>
      </c>
      <c r="B17" s="12">
        <v>373</v>
      </c>
      <c r="C17" s="12" t="s">
        <v>50</v>
      </c>
      <c r="D17" s="12">
        <v>72718047578</v>
      </c>
      <c r="E17" s="12" t="s">
        <v>91</v>
      </c>
      <c r="F17" s="12" t="s">
        <v>92</v>
      </c>
      <c r="G17">
        <v>368</v>
      </c>
      <c r="H17" t="s">
        <v>49</v>
      </c>
      <c r="I17">
        <v>50</v>
      </c>
      <c r="J17">
        <v>55</v>
      </c>
      <c r="K17" s="12">
        <f t="shared" si="0"/>
        <v>52.5</v>
      </c>
      <c r="M17">
        <v>70</v>
      </c>
    </row>
    <row r="18" spans="1:13" x14ac:dyDescent="0.25">
      <c r="A18">
        <v>16</v>
      </c>
      <c r="B18" s="12">
        <v>374</v>
      </c>
      <c r="C18" s="12" t="s">
        <v>51</v>
      </c>
      <c r="D18" s="12">
        <v>12767837270</v>
      </c>
      <c r="E18" s="12" t="s">
        <v>93</v>
      </c>
      <c r="F18" s="12" t="s">
        <v>94</v>
      </c>
      <c r="G18">
        <v>373</v>
      </c>
      <c r="H18" t="s">
        <v>50</v>
      </c>
      <c r="I18">
        <v>50</v>
      </c>
      <c r="J18">
        <v>70</v>
      </c>
      <c r="K18" s="12">
        <f t="shared" si="0"/>
        <v>60</v>
      </c>
    </row>
    <row r="19" spans="1:13" x14ac:dyDescent="0.25">
      <c r="A19">
        <v>17</v>
      </c>
      <c r="B19" s="12">
        <v>435</v>
      </c>
      <c r="C19" s="12" t="s">
        <v>52</v>
      </c>
      <c r="D19" s="12"/>
      <c r="E19" s="12"/>
      <c r="F19" s="12"/>
      <c r="G19">
        <v>374</v>
      </c>
      <c r="H19" t="s">
        <v>51</v>
      </c>
      <c r="I19">
        <v>50</v>
      </c>
      <c r="J19">
        <v>85</v>
      </c>
      <c r="K19" s="12">
        <f t="shared" si="0"/>
        <v>67.5</v>
      </c>
      <c r="M19">
        <v>50</v>
      </c>
    </row>
    <row r="20" spans="1:13" x14ac:dyDescent="0.25">
      <c r="A20">
        <v>18</v>
      </c>
      <c r="B20" s="12">
        <v>437</v>
      </c>
      <c r="C20" s="12" t="s">
        <v>53</v>
      </c>
      <c r="D20" s="12">
        <v>67540218272</v>
      </c>
      <c r="E20" s="12" t="s">
        <v>95</v>
      </c>
      <c r="F20" s="12" t="s">
        <v>96</v>
      </c>
      <c r="G20" s="84">
        <v>435</v>
      </c>
      <c r="H20" s="84" t="s">
        <v>52</v>
      </c>
      <c r="I20" s="84" t="s">
        <v>166</v>
      </c>
      <c r="J20" s="84" t="s">
        <v>166</v>
      </c>
      <c r="K20" s="84" t="e">
        <f t="shared" si="0"/>
        <v>#VALUE!</v>
      </c>
    </row>
    <row r="21" spans="1:13" s="12" customFormat="1" x14ac:dyDescent="0.25">
      <c r="A21" s="12">
        <v>19</v>
      </c>
      <c r="B21" s="12">
        <v>504</v>
      </c>
      <c r="C21" s="12" t="s">
        <v>54</v>
      </c>
      <c r="D21" s="12">
        <v>60325461580</v>
      </c>
      <c r="E21" s="12" t="s">
        <v>97</v>
      </c>
      <c r="F21" s="12" t="s">
        <v>98</v>
      </c>
      <c r="G21" s="12">
        <v>437</v>
      </c>
      <c r="H21" s="12" t="s">
        <v>53</v>
      </c>
      <c r="I21" s="12">
        <v>20</v>
      </c>
      <c r="J21" s="12">
        <v>35</v>
      </c>
      <c r="K21" s="12">
        <f t="shared" si="0"/>
        <v>27.5</v>
      </c>
      <c r="M21" s="12">
        <v>50</v>
      </c>
    </row>
    <row r="22" spans="1:13" s="12" customFormat="1" x14ac:dyDescent="0.25">
      <c r="A22" s="12">
        <v>20</v>
      </c>
      <c r="B22" s="12">
        <v>980</v>
      </c>
      <c r="C22" s="12" t="s">
        <v>55</v>
      </c>
      <c r="D22" s="12">
        <v>28193532542</v>
      </c>
      <c r="E22" s="12" t="s">
        <v>99</v>
      </c>
      <c r="F22" s="12" t="s">
        <v>100</v>
      </c>
      <c r="G22" s="84">
        <v>501</v>
      </c>
      <c r="H22" s="84" t="s">
        <v>184</v>
      </c>
      <c r="I22" s="84" t="s">
        <v>166</v>
      </c>
      <c r="J22" s="84" t="s">
        <v>166</v>
      </c>
      <c r="K22" s="84" t="e">
        <f t="shared" si="0"/>
        <v>#VALUE!</v>
      </c>
    </row>
    <row r="23" spans="1:13" s="12" customFormat="1" x14ac:dyDescent="0.25">
      <c r="A23" s="12">
        <v>21</v>
      </c>
      <c r="B23" s="12">
        <v>983</v>
      </c>
      <c r="C23" s="12" t="s">
        <v>56</v>
      </c>
      <c r="D23" s="12">
        <v>17939874312</v>
      </c>
      <c r="E23" s="12" t="s">
        <v>101</v>
      </c>
      <c r="F23" s="12" t="s">
        <v>102</v>
      </c>
      <c r="G23" s="12">
        <v>504</v>
      </c>
      <c r="H23" s="12" t="s">
        <v>54</v>
      </c>
      <c r="I23" s="12">
        <v>40</v>
      </c>
      <c r="J23" s="12">
        <v>50</v>
      </c>
      <c r="K23" s="12">
        <f t="shared" si="0"/>
        <v>45</v>
      </c>
      <c r="M23" s="12">
        <v>70</v>
      </c>
    </row>
    <row r="24" spans="1:13" x14ac:dyDescent="0.25">
      <c r="F24" s="12" t="s">
        <v>84</v>
      </c>
      <c r="G24" s="84">
        <v>649</v>
      </c>
      <c r="H24" s="84" t="s">
        <v>185</v>
      </c>
      <c r="I24" s="84" t="s">
        <v>166</v>
      </c>
      <c r="J24" s="84" t="s">
        <v>166</v>
      </c>
      <c r="K24" s="84"/>
    </row>
    <row r="25" spans="1:13" x14ac:dyDescent="0.25">
      <c r="G25">
        <v>983</v>
      </c>
      <c r="H25" t="s">
        <v>56</v>
      </c>
      <c r="I25">
        <v>50</v>
      </c>
      <c r="J25">
        <v>90</v>
      </c>
      <c r="M25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pane xSplit="1" topLeftCell="Y1" activePane="topRight" state="frozen"/>
      <selection pane="topRight" activeCell="Y23" sqref="Y23"/>
    </sheetView>
  </sheetViews>
  <sheetFormatPr defaultRowHeight="15" x14ac:dyDescent="0.25"/>
  <cols>
    <col min="1" max="1" width="18.140625" customWidth="1"/>
    <col min="18" max="18" width="9.140625" style="12"/>
  </cols>
  <sheetData>
    <row r="1" spans="1:27" ht="74.25" x14ac:dyDescent="0.25">
      <c r="A1" s="47" t="s">
        <v>25</v>
      </c>
      <c r="B1" s="51" t="s">
        <v>23</v>
      </c>
      <c r="C1" s="45" t="s">
        <v>24</v>
      </c>
      <c r="D1" s="40" t="s">
        <v>57</v>
      </c>
      <c r="E1" s="40" t="s">
        <v>58</v>
      </c>
      <c r="F1" s="40" t="s">
        <v>59</v>
      </c>
      <c r="G1" s="41" t="s">
        <v>61</v>
      </c>
      <c r="H1" s="39" t="s">
        <v>103</v>
      </c>
      <c r="I1" s="39" t="s">
        <v>104</v>
      </c>
      <c r="J1" s="39" t="s">
        <v>105</v>
      </c>
      <c r="K1" s="39" t="s">
        <v>106</v>
      </c>
      <c r="L1" s="39" t="s">
        <v>107</v>
      </c>
      <c r="M1" s="39" t="s">
        <v>108</v>
      </c>
      <c r="N1" s="39" t="s">
        <v>109</v>
      </c>
      <c r="O1" s="39" t="s">
        <v>110</v>
      </c>
      <c r="P1" s="39" t="s">
        <v>111</v>
      </c>
      <c r="Q1" s="39" t="s">
        <v>112</v>
      </c>
      <c r="R1" s="83" t="s">
        <v>113</v>
      </c>
      <c r="S1" s="44" t="s">
        <v>114</v>
      </c>
      <c r="T1" s="42" t="s">
        <v>115</v>
      </c>
      <c r="U1" s="43" t="s">
        <v>60</v>
      </c>
      <c r="V1" s="82" t="s">
        <v>187</v>
      </c>
      <c r="W1" s="67" t="s">
        <v>164</v>
      </c>
      <c r="X1" s="67" t="s">
        <v>165</v>
      </c>
      <c r="Y1" s="77" t="s">
        <v>174</v>
      </c>
      <c r="Z1" s="1"/>
      <c r="AA1" t="s">
        <v>128</v>
      </c>
    </row>
    <row r="2" spans="1:27" ht="15.75" x14ac:dyDescent="0.25">
      <c r="A2" s="13" t="s">
        <v>0</v>
      </c>
      <c r="B2" s="48">
        <v>1</v>
      </c>
      <c r="C2" s="34">
        <v>51</v>
      </c>
      <c r="D2" s="72">
        <v>55</v>
      </c>
      <c r="E2" s="13">
        <v>60</v>
      </c>
      <c r="F2" s="13">
        <v>90</v>
      </c>
      <c r="G2" s="81">
        <f>(D2+E2+F2)/3</f>
        <v>68.333333333333329</v>
      </c>
      <c r="H2" s="4">
        <v>70</v>
      </c>
      <c r="I2" s="4">
        <v>70</v>
      </c>
      <c r="J2" s="4">
        <v>0</v>
      </c>
      <c r="K2" s="4">
        <v>0</v>
      </c>
      <c r="L2" s="4">
        <v>70</v>
      </c>
      <c r="M2" s="4">
        <v>80</v>
      </c>
      <c r="N2" s="23">
        <v>70</v>
      </c>
      <c r="O2" s="4">
        <v>70</v>
      </c>
      <c r="P2" s="4">
        <v>70</v>
      </c>
      <c r="Q2" s="4">
        <v>70</v>
      </c>
      <c r="R2" s="9">
        <v>70</v>
      </c>
      <c r="S2" s="5">
        <v>90</v>
      </c>
      <c r="T2" s="5">
        <v>90</v>
      </c>
      <c r="U2" s="5">
        <v>60</v>
      </c>
      <c r="V2" s="101">
        <f t="shared" ref="V2:V24" si="0">SUM(H2:U2)/14</f>
        <v>62.857142857142854</v>
      </c>
      <c r="W2" s="22"/>
      <c r="X2" s="5"/>
      <c r="Y2" s="76">
        <v>100</v>
      </c>
      <c r="Z2" s="5"/>
      <c r="AA2" s="5">
        <v>100</v>
      </c>
    </row>
    <row r="3" spans="1:27" x14ac:dyDescent="0.25">
      <c r="A3" s="8" t="s">
        <v>1</v>
      </c>
      <c r="B3" s="49">
        <v>2</v>
      </c>
      <c r="C3" s="34">
        <v>112</v>
      </c>
      <c r="D3" s="73">
        <v>60</v>
      </c>
      <c r="E3" s="8">
        <v>20</v>
      </c>
      <c r="F3" s="8">
        <v>80</v>
      </c>
      <c r="G3" s="81">
        <f t="shared" ref="G3:G23" si="1">(D3+E3+F3)/3</f>
        <v>53.333333333333336</v>
      </c>
      <c r="H3" s="4">
        <v>100</v>
      </c>
      <c r="I3" s="4">
        <v>80</v>
      </c>
      <c r="J3" s="4">
        <v>80</v>
      </c>
      <c r="K3" s="4">
        <v>80</v>
      </c>
      <c r="L3" s="4">
        <v>80</v>
      </c>
      <c r="M3" s="4">
        <v>80</v>
      </c>
      <c r="N3" s="4">
        <v>80</v>
      </c>
      <c r="O3" s="4">
        <v>80</v>
      </c>
      <c r="P3" s="4">
        <v>80</v>
      </c>
      <c r="Q3" s="4">
        <v>80</v>
      </c>
      <c r="R3" s="4">
        <v>80</v>
      </c>
      <c r="S3" s="5">
        <v>90</v>
      </c>
      <c r="T3" s="5">
        <v>100</v>
      </c>
      <c r="U3" s="5">
        <v>60</v>
      </c>
      <c r="V3" s="101">
        <f t="shared" si="0"/>
        <v>82.142857142857139</v>
      </c>
      <c r="W3" s="57"/>
      <c r="X3" s="5"/>
      <c r="Y3" s="76">
        <v>100</v>
      </c>
      <c r="Z3" s="5"/>
      <c r="AA3">
        <v>100</v>
      </c>
    </row>
    <row r="4" spans="1:27" ht="15.75" x14ac:dyDescent="0.25">
      <c r="A4" s="20" t="s">
        <v>31</v>
      </c>
      <c r="B4" s="50">
        <v>3</v>
      </c>
      <c r="C4" s="20">
        <v>284</v>
      </c>
      <c r="D4" s="74"/>
      <c r="E4" s="20"/>
      <c r="F4" s="20"/>
      <c r="G4" s="81">
        <f t="shared" si="1"/>
        <v>0</v>
      </c>
      <c r="H4" s="21"/>
      <c r="I4" s="21"/>
      <c r="J4" s="21"/>
      <c r="K4" s="21"/>
      <c r="L4" s="21"/>
      <c r="M4" s="21"/>
      <c r="N4" s="24"/>
      <c r="O4" s="21"/>
      <c r="P4" s="21"/>
      <c r="Q4" s="21"/>
      <c r="R4" s="9"/>
      <c r="S4" s="22"/>
      <c r="T4" s="22"/>
      <c r="U4" s="22"/>
      <c r="V4" s="101">
        <f t="shared" si="0"/>
        <v>0</v>
      </c>
      <c r="W4" s="22"/>
      <c r="X4" s="22"/>
      <c r="Y4" s="76"/>
      <c r="Z4" s="5"/>
    </row>
    <row r="5" spans="1:27" ht="15.75" x14ac:dyDescent="0.25">
      <c r="A5" s="13" t="s">
        <v>2</v>
      </c>
      <c r="B5" s="48">
        <v>4</v>
      </c>
      <c r="C5" s="34">
        <v>291</v>
      </c>
      <c r="D5" s="72">
        <v>50</v>
      </c>
      <c r="E5" s="13">
        <v>0</v>
      </c>
      <c r="F5" s="13">
        <v>70</v>
      </c>
      <c r="G5" s="81">
        <f t="shared" si="1"/>
        <v>40</v>
      </c>
      <c r="H5" s="4">
        <v>30</v>
      </c>
      <c r="I5" s="21">
        <v>30</v>
      </c>
      <c r="J5" s="4">
        <v>0</v>
      </c>
      <c r="K5" s="4">
        <v>0</v>
      </c>
      <c r="L5" s="4">
        <v>0</v>
      </c>
      <c r="M5" s="4">
        <v>0</v>
      </c>
      <c r="N5" s="10">
        <v>0</v>
      </c>
      <c r="O5" s="4">
        <v>0</v>
      </c>
      <c r="P5" s="4">
        <v>0</v>
      </c>
      <c r="Q5" s="4">
        <v>0</v>
      </c>
      <c r="R5" s="9">
        <v>0</v>
      </c>
      <c r="S5" s="5">
        <v>50</v>
      </c>
      <c r="T5" s="5">
        <v>80</v>
      </c>
      <c r="U5" s="5">
        <v>0</v>
      </c>
      <c r="V5" s="101">
        <f t="shared" si="0"/>
        <v>13.571428571428571</v>
      </c>
      <c r="W5" s="22"/>
      <c r="X5" s="5"/>
      <c r="Y5" s="76">
        <v>50</v>
      </c>
      <c r="Z5" s="5"/>
      <c r="AA5">
        <v>30</v>
      </c>
    </row>
    <row r="6" spans="1:27" ht="15.75" x14ac:dyDescent="0.25">
      <c r="A6" s="13" t="s">
        <v>22</v>
      </c>
      <c r="B6" s="48">
        <v>5</v>
      </c>
      <c r="C6" s="34">
        <v>334</v>
      </c>
      <c r="D6" s="72">
        <v>70</v>
      </c>
      <c r="E6" s="13">
        <v>40</v>
      </c>
      <c r="F6" s="13">
        <v>75</v>
      </c>
      <c r="G6" s="81">
        <f t="shared" si="1"/>
        <v>61.666666666666664</v>
      </c>
      <c r="H6" s="4">
        <v>30</v>
      </c>
      <c r="I6" s="4">
        <v>70</v>
      </c>
      <c r="J6" s="4">
        <v>70</v>
      </c>
      <c r="K6" s="4">
        <v>70</v>
      </c>
      <c r="L6" s="4">
        <v>70</v>
      </c>
      <c r="M6" s="4">
        <v>70</v>
      </c>
      <c r="N6" s="10">
        <v>70</v>
      </c>
      <c r="O6" s="4">
        <v>70</v>
      </c>
      <c r="P6" s="4">
        <v>70</v>
      </c>
      <c r="Q6" s="4">
        <v>70</v>
      </c>
      <c r="R6" s="9">
        <v>70</v>
      </c>
      <c r="S6" s="5">
        <v>90</v>
      </c>
      <c r="T6" s="5">
        <v>0</v>
      </c>
      <c r="U6" s="5">
        <v>60</v>
      </c>
      <c r="V6" s="101">
        <f t="shared" si="0"/>
        <v>62.857142857142854</v>
      </c>
      <c r="W6" s="52"/>
      <c r="X6" s="5"/>
      <c r="Y6" s="76">
        <v>50</v>
      </c>
      <c r="Z6" s="5"/>
      <c r="AA6">
        <v>80</v>
      </c>
    </row>
    <row r="7" spans="1:27" x14ac:dyDescent="0.25">
      <c r="A7" s="13" t="s">
        <v>3</v>
      </c>
      <c r="B7" s="48">
        <v>6</v>
      </c>
      <c r="C7" s="34">
        <v>339</v>
      </c>
      <c r="D7" s="72">
        <v>65</v>
      </c>
      <c r="E7" s="13">
        <v>60</v>
      </c>
      <c r="F7" s="13">
        <v>95</v>
      </c>
      <c r="G7" s="81">
        <f t="shared" si="1"/>
        <v>73.333333333333329</v>
      </c>
      <c r="H7" s="4">
        <v>30</v>
      </c>
      <c r="I7" s="4">
        <v>30</v>
      </c>
      <c r="J7" s="4">
        <v>30</v>
      </c>
      <c r="K7" s="4">
        <v>30</v>
      </c>
      <c r="L7" s="4">
        <v>30</v>
      </c>
      <c r="M7" s="4">
        <v>30</v>
      </c>
      <c r="N7" s="4">
        <v>30</v>
      </c>
      <c r="O7" s="4">
        <v>30</v>
      </c>
      <c r="P7" s="4">
        <v>30</v>
      </c>
      <c r="Q7" s="4">
        <v>30</v>
      </c>
      <c r="R7" s="4">
        <v>30</v>
      </c>
      <c r="S7" s="5">
        <v>90</v>
      </c>
      <c r="T7" s="5">
        <v>100</v>
      </c>
      <c r="U7" s="5">
        <v>60</v>
      </c>
      <c r="V7" s="101">
        <f t="shared" si="0"/>
        <v>41.428571428571431</v>
      </c>
      <c r="W7" s="57"/>
      <c r="X7" s="5"/>
      <c r="Y7" s="76">
        <v>70</v>
      </c>
      <c r="Z7" s="5"/>
      <c r="AA7">
        <v>100</v>
      </c>
    </row>
    <row r="8" spans="1:27" ht="15.75" x14ac:dyDescent="0.25">
      <c r="A8" s="13" t="s">
        <v>4</v>
      </c>
      <c r="B8" s="48">
        <v>7</v>
      </c>
      <c r="C8" s="34">
        <v>346</v>
      </c>
      <c r="D8" s="72">
        <v>40</v>
      </c>
      <c r="E8" s="13">
        <v>10</v>
      </c>
      <c r="F8" s="13">
        <v>90</v>
      </c>
      <c r="G8" s="81">
        <f t="shared" si="1"/>
        <v>46.666666666666664</v>
      </c>
      <c r="H8" s="4">
        <v>100</v>
      </c>
      <c r="I8" s="4">
        <v>90</v>
      </c>
      <c r="J8" s="4">
        <v>90</v>
      </c>
      <c r="K8" s="4">
        <v>90</v>
      </c>
      <c r="L8" s="4">
        <v>90</v>
      </c>
      <c r="M8" s="4">
        <v>90</v>
      </c>
      <c r="N8" s="10">
        <v>90</v>
      </c>
      <c r="O8" s="4">
        <v>90</v>
      </c>
      <c r="P8" s="4">
        <v>90</v>
      </c>
      <c r="Q8" s="4">
        <v>90</v>
      </c>
      <c r="R8" s="9">
        <v>90</v>
      </c>
      <c r="S8" s="5">
        <v>90</v>
      </c>
      <c r="T8" s="5">
        <v>100</v>
      </c>
      <c r="U8" s="5">
        <v>100</v>
      </c>
      <c r="V8" s="101">
        <f t="shared" si="0"/>
        <v>92.142857142857139</v>
      </c>
      <c r="W8" s="57"/>
      <c r="X8" s="5"/>
      <c r="Y8" s="76">
        <v>90</v>
      </c>
      <c r="Z8" s="5"/>
      <c r="AA8">
        <v>100</v>
      </c>
    </row>
    <row r="9" spans="1:27" x14ac:dyDescent="0.25">
      <c r="A9" s="13" t="s">
        <v>5</v>
      </c>
      <c r="B9" s="48">
        <v>8</v>
      </c>
      <c r="C9" s="34">
        <v>449</v>
      </c>
      <c r="D9" s="72">
        <v>30</v>
      </c>
      <c r="E9" s="13">
        <v>0</v>
      </c>
      <c r="F9" s="13">
        <v>50</v>
      </c>
      <c r="G9" s="81">
        <f t="shared" si="1"/>
        <v>26.666666666666668</v>
      </c>
      <c r="H9" s="4">
        <v>100</v>
      </c>
      <c r="I9" s="4">
        <v>100</v>
      </c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100</v>
      </c>
      <c r="Q9" s="4">
        <v>100</v>
      </c>
      <c r="R9" s="4">
        <v>100</v>
      </c>
      <c r="S9" s="5">
        <v>100</v>
      </c>
      <c r="T9" s="5">
        <v>80</v>
      </c>
      <c r="U9" s="5">
        <v>100</v>
      </c>
      <c r="V9" s="101">
        <f t="shared" si="0"/>
        <v>98.571428571428569</v>
      </c>
      <c r="W9" s="57"/>
      <c r="X9" s="5"/>
      <c r="Y9" s="76">
        <v>80</v>
      </c>
      <c r="Z9" s="5"/>
      <c r="AA9">
        <v>100</v>
      </c>
    </row>
    <row r="10" spans="1:27" ht="15.75" x14ac:dyDescent="0.25">
      <c r="A10" s="13" t="s">
        <v>6</v>
      </c>
      <c r="B10" s="48">
        <v>9</v>
      </c>
      <c r="C10" s="34">
        <v>486</v>
      </c>
      <c r="D10" s="72">
        <v>60</v>
      </c>
      <c r="E10" s="13">
        <v>50</v>
      </c>
      <c r="F10" s="13">
        <v>80</v>
      </c>
      <c r="G10" s="81">
        <f t="shared" si="1"/>
        <v>63.333333333333336</v>
      </c>
      <c r="H10" s="4">
        <v>90</v>
      </c>
      <c r="I10" s="4">
        <v>80</v>
      </c>
      <c r="J10" s="4">
        <v>80</v>
      </c>
      <c r="K10" s="4">
        <v>80</v>
      </c>
      <c r="L10" s="4">
        <v>80</v>
      </c>
      <c r="M10" s="4">
        <v>80</v>
      </c>
      <c r="N10" s="10">
        <v>80</v>
      </c>
      <c r="O10" s="4">
        <v>100</v>
      </c>
      <c r="P10" s="4">
        <v>100</v>
      </c>
      <c r="Q10" s="4">
        <v>100</v>
      </c>
      <c r="R10" s="9">
        <v>100</v>
      </c>
      <c r="S10" s="5">
        <v>90</v>
      </c>
      <c r="T10" s="5">
        <v>100</v>
      </c>
      <c r="U10" s="5">
        <v>100</v>
      </c>
      <c r="V10" s="101">
        <f t="shared" si="0"/>
        <v>90</v>
      </c>
      <c r="W10" s="57"/>
      <c r="X10" s="5"/>
      <c r="Y10" s="76">
        <v>100</v>
      </c>
      <c r="Z10" s="5"/>
      <c r="AA10">
        <v>100</v>
      </c>
    </row>
    <row r="11" spans="1:27" x14ac:dyDescent="0.25">
      <c r="A11" s="13" t="s">
        <v>7</v>
      </c>
      <c r="B11" s="48">
        <v>10</v>
      </c>
      <c r="C11" s="34">
        <v>533</v>
      </c>
      <c r="D11" s="72">
        <v>45</v>
      </c>
      <c r="E11" s="13">
        <v>0</v>
      </c>
      <c r="F11" s="13">
        <v>70</v>
      </c>
      <c r="G11" s="81">
        <f t="shared" si="1"/>
        <v>38.333333333333336</v>
      </c>
      <c r="H11" s="4">
        <v>30</v>
      </c>
      <c r="I11" s="10">
        <v>30</v>
      </c>
      <c r="J11" s="10">
        <v>30</v>
      </c>
      <c r="K11" s="10">
        <v>30</v>
      </c>
      <c r="L11" s="10">
        <v>30</v>
      </c>
      <c r="M11" s="10">
        <v>30</v>
      </c>
      <c r="N11" s="10">
        <v>30</v>
      </c>
      <c r="O11" s="10">
        <v>30</v>
      </c>
      <c r="P11" s="10">
        <v>30</v>
      </c>
      <c r="Q11" s="10">
        <v>30</v>
      </c>
      <c r="R11" s="10">
        <v>30</v>
      </c>
      <c r="S11" s="5">
        <v>100</v>
      </c>
      <c r="T11" s="5">
        <v>100</v>
      </c>
      <c r="U11" s="5">
        <v>70</v>
      </c>
      <c r="V11" s="101">
        <f t="shared" si="0"/>
        <v>42.857142857142854</v>
      </c>
      <c r="W11" s="22"/>
      <c r="X11" s="5"/>
      <c r="Y11" s="76">
        <v>70</v>
      </c>
      <c r="Z11" s="5"/>
      <c r="AA11">
        <v>100</v>
      </c>
    </row>
    <row r="12" spans="1:27" x14ac:dyDescent="0.25">
      <c r="A12" s="13" t="s">
        <v>8</v>
      </c>
      <c r="B12" s="48">
        <v>11</v>
      </c>
      <c r="C12" s="34">
        <v>554</v>
      </c>
      <c r="D12" s="72">
        <v>65</v>
      </c>
      <c r="E12" s="13">
        <v>0</v>
      </c>
      <c r="F12" s="13">
        <v>80</v>
      </c>
      <c r="G12" s="81">
        <f t="shared" si="1"/>
        <v>48.333333333333336</v>
      </c>
      <c r="H12" s="4">
        <v>90</v>
      </c>
      <c r="I12" s="4">
        <v>90</v>
      </c>
      <c r="J12" s="4">
        <v>90</v>
      </c>
      <c r="K12" s="4">
        <v>90</v>
      </c>
      <c r="L12" s="4">
        <v>90</v>
      </c>
      <c r="M12" s="4">
        <v>90</v>
      </c>
      <c r="N12" s="4">
        <v>90</v>
      </c>
      <c r="O12" s="4">
        <v>90</v>
      </c>
      <c r="P12" s="4">
        <v>90</v>
      </c>
      <c r="Q12" s="4">
        <v>90</v>
      </c>
      <c r="R12" s="4">
        <v>90</v>
      </c>
      <c r="S12" s="5">
        <v>90</v>
      </c>
      <c r="T12" s="5">
        <v>90</v>
      </c>
      <c r="U12" s="5">
        <v>80</v>
      </c>
      <c r="V12" s="101">
        <f t="shared" si="0"/>
        <v>89.285714285714292</v>
      </c>
      <c r="W12" s="22"/>
      <c r="X12" s="5"/>
      <c r="Y12" s="76">
        <v>80</v>
      </c>
      <c r="Z12" s="5"/>
      <c r="AA12">
        <v>100</v>
      </c>
    </row>
    <row r="13" spans="1:27" ht="15.75" x14ac:dyDescent="0.25">
      <c r="A13" s="13" t="s">
        <v>9</v>
      </c>
      <c r="B13" s="48">
        <v>12</v>
      </c>
      <c r="C13" s="34">
        <v>568</v>
      </c>
      <c r="D13" s="72">
        <v>65</v>
      </c>
      <c r="E13" s="13">
        <v>40</v>
      </c>
      <c r="F13" s="13">
        <v>50</v>
      </c>
      <c r="G13" s="81">
        <f t="shared" si="1"/>
        <v>51.666666666666664</v>
      </c>
      <c r="H13" s="4">
        <v>70</v>
      </c>
      <c r="I13" s="4">
        <v>70</v>
      </c>
      <c r="J13" s="4">
        <v>70</v>
      </c>
      <c r="K13" s="4">
        <v>70</v>
      </c>
      <c r="L13" s="4">
        <v>70</v>
      </c>
      <c r="M13" s="4">
        <v>70</v>
      </c>
      <c r="N13" s="10">
        <v>70</v>
      </c>
      <c r="O13" s="4">
        <v>70</v>
      </c>
      <c r="P13" s="4">
        <v>70</v>
      </c>
      <c r="Q13" s="4">
        <v>70</v>
      </c>
      <c r="R13" s="9">
        <v>70</v>
      </c>
      <c r="S13" s="5">
        <v>90</v>
      </c>
      <c r="T13" s="5">
        <v>100</v>
      </c>
      <c r="U13" s="5">
        <v>100</v>
      </c>
      <c r="V13" s="101">
        <f t="shared" si="0"/>
        <v>75.714285714285708</v>
      </c>
      <c r="W13" s="22"/>
      <c r="X13" s="5"/>
      <c r="Y13" s="76">
        <v>70</v>
      </c>
      <c r="Z13" s="5"/>
      <c r="AA13">
        <v>100</v>
      </c>
    </row>
    <row r="14" spans="1:27" ht="15.75" x14ac:dyDescent="0.25">
      <c r="A14" s="13" t="s">
        <v>10</v>
      </c>
      <c r="B14" s="48">
        <v>13</v>
      </c>
      <c r="C14" s="34">
        <v>571</v>
      </c>
      <c r="D14" s="72">
        <v>65</v>
      </c>
      <c r="E14" s="13">
        <v>20</v>
      </c>
      <c r="F14" s="13">
        <v>75</v>
      </c>
      <c r="G14" s="81">
        <f t="shared" si="1"/>
        <v>53.333333333333336</v>
      </c>
      <c r="H14" s="4">
        <v>30</v>
      </c>
      <c r="I14" s="4">
        <v>30</v>
      </c>
      <c r="J14" s="4">
        <v>30</v>
      </c>
      <c r="K14" s="4">
        <v>30</v>
      </c>
      <c r="L14" s="4">
        <v>30</v>
      </c>
      <c r="M14" s="4">
        <v>30</v>
      </c>
      <c r="N14" s="10">
        <v>30</v>
      </c>
      <c r="O14" s="4">
        <v>30</v>
      </c>
      <c r="P14" s="4">
        <v>30</v>
      </c>
      <c r="Q14" s="4">
        <v>30</v>
      </c>
      <c r="R14" s="9">
        <v>30</v>
      </c>
      <c r="S14" s="5">
        <v>80</v>
      </c>
      <c r="T14" s="5">
        <v>80</v>
      </c>
      <c r="U14" s="5">
        <v>0</v>
      </c>
      <c r="V14" s="101">
        <f t="shared" si="0"/>
        <v>35</v>
      </c>
      <c r="W14" s="52"/>
      <c r="X14" s="22"/>
      <c r="Y14" s="76">
        <v>60</v>
      </c>
      <c r="Z14" s="5"/>
      <c r="AA14">
        <v>60</v>
      </c>
    </row>
    <row r="15" spans="1:27" ht="15.75" x14ac:dyDescent="0.25">
      <c r="A15" s="13" t="s">
        <v>11</v>
      </c>
      <c r="B15" s="48">
        <v>14</v>
      </c>
      <c r="C15" s="34">
        <v>587</v>
      </c>
      <c r="D15" s="72">
        <v>60</v>
      </c>
      <c r="E15" s="13" t="s">
        <v>166</v>
      </c>
      <c r="F15" s="13" t="s">
        <v>166</v>
      </c>
      <c r="G15" s="81"/>
      <c r="H15" s="4">
        <v>40</v>
      </c>
      <c r="I15" s="4">
        <v>40</v>
      </c>
      <c r="J15" s="4">
        <v>30</v>
      </c>
      <c r="K15" s="4">
        <v>30</v>
      </c>
      <c r="L15" s="4">
        <v>30</v>
      </c>
      <c r="M15" s="4">
        <v>30</v>
      </c>
      <c r="N15" s="10">
        <v>30</v>
      </c>
      <c r="O15" s="4">
        <v>30</v>
      </c>
      <c r="P15" s="4">
        <v>30</v>
      </c>
      <c r="Q15" s="4">
        <v>30</v>
      </c>
      <c r="R15" s="9">
        <v>30</v>
      </c>
      <c r="S15" s="5"/>
      <c r="T15" s="5"/>
      <c r="U15" s="5"/>
      <c r="V15" s="101">
        <f t="shared" si="0"/>
        <v>25</v>
      </c>
      <c r="W15" s="22"/>
      <c r="Y15" s="76" t="s">
        <v>196</v>
      </c>
      <c r="Z15" s="5"/>
    </row>
    <row r="16" spans="1:27" x14ac:dyDescent="0.25">
      <c r="A16" s="13" t="s">
        <v>12</v>
      </c>
      <c r="B16" s="48">
        <v>15</v>
      </c>
      <c r="C16" s="34">
        <v>591</v>
      </c>
      <c r="D16" s="72">
        <v>90</v>
      </c>
      <c r="E16" s="13">
        <v>70</v>
      </c>
      <c r="F16" s="13">
        <v>65</v>
      </c>
      <c r="G16" s="81">
        <f t="shared" si="1"/>
        <v>75</v>
      </c>
      <c r="H16" s="4">
        <v>100</v>
      </c>
      <c r="I16" s="4">
        <v>100</v>
      </c>
      <c r="J16" s="4">
        <v>90</v>
      </c>
      <c r="K16" s="4">
        <v>90</v>
      </c>
      <c r="L16" s="4">
        <v>90</v>
      </c>
      <c r="M16" s="4">
        <v>90</v>
      </c>
      <c r="N16" s="4">
        <v>90</v>
      </c>
      <c r="O16" s="4">
        <v>90</v>
      </c>
      <c r="P16" s="4">
        <v>90</v>
      </c>
      <c r="Q16" s="4">
        <v>90</v>
      </c>
      <c r="R16" s="4">
        <v>90</v>
      </c>
      <c r="S16" s="5">
        <v>90</v>
      </c>
      <c r="T16" s="5">
        <v>90</v>
      </c>
      <c r="U16" s="5">
        <v>100</v>
      </c>
      <c r="V16" s="101">
        <f t="shared" si="0"/>
        <v>92.142857142857139</v>
      </c>
      <c r="X16" s="5"/>
      <c r="Y16" s="76">
        <v>100</v>
      </c>
      <c r="Z16" s="5"/>
      <c r="AA16">
        <v>100</v>
      </c>
    </row>
    <row r="17" spans="1:27" x14ac:dyDescent="0.25">
      <c r="A17" s="13" t="s">
        <v>13</v>
      </c>
      <c r="B17" s="48">
        <v>16</v>
      </c>
      <c r="C17" s="13">
        <v>611</v>
      </c>
      <c r="D17" s="72">
        <v>65</v>
      </c>
      <c r="E17" s="13">
        <v>20</v>
      </c>
      <c r="F17" s="13">
        <v>60</v>
      </c>
      <c r="G17" s="81">
        <f t="shared" si="1"/>
        <v>48.333333333333336</v>
      </c>
      <c r="H17" s="4" t="s">
        <v>116</v>
      </c>
      <c r="I17" s="4">
        <v>80</v>
      </c>
      <c r="J17" s="4">
        <v>80</v>
      </c>
      <c r="K17" s="4">
        <v>80</v>
      </c>
      <c r="L17" s="4">
        <v>80</v>
      </c>
      <c r="M17" s="4">
        <v>80</v>
      </c>
      <c r="N17" s="4">
        <v>80</v>
      </c>
      <c r="O17" s="4">
        <v>80</v>
      </c>
      <c r="P17" s="4">
        <v>80</v>
      </c>
      <c r="Q17" s="4">
        <v>80</v>
      </c>
      <c r="R17" s="4">
        <v>80</v>
      </c>
      <c r="S17" s="5">
        <v>90</v>
      </c>
      <c r="T17" s="5">
        <v>100</v>
      </c>
      <c r="U17" s="5">
        <v>100</v>
      </c>
      <c r="V17" s="101">
        <f t="shared" si="0"/>
        <v>77.857142857142861</v>
      </c>
      <c r="W17" s="22"/>
      <c r="X17" s="5"/>
      <c r="Y17" s="76">
        <v>80</v>
      </c>
      <c r="Z17" s="5"/>
      <c r="AA17">
        <v>100</v>
      </c>
    </row>
    <row r="18" spans="1:27" ht="15.75" x14ac:dyDescent="0.25">
      <c r="A18" s="13" t="s">
        <v>14</v>
      </c>
      <c r="B18" s="48">
        <v>17</v>
      </c>
      <c r="C18" s="34">
        <v>705</v>
      </c>
      <c r="D18" s="72">
        <v>70</v>
      </c>
      <c r="E18" s="13">
        <v>0</v>
      </c>
      <c r="F18" s="13">
        <v>85</v>
      </c>
      <c r="G18" s="81">
        <f t="shared" si="1"/>
        <v>51.666666666666664</v>
      </c>
      <c r="H18" s="4">
        <v>30</v>
      </c>
      <c r="I18" s="4">
        <v>30</v>
      </c>
      <c r="J18" s="4">
        <v>30</v>
      </c>
      <c r="K18" s="4">
        <v>30</v>
      </c>
      <c r="L18" s="4">
        <v>30</v>
      </c>
      <c r="M18" s="4">
        <v>30</v>
      </c>
      <c r="N18" s="10">
        <v>30</v>
      </c>
      <c r="O18" s="4">
        <v>30</v>
      </c>
      <c r="P18" s="4">
        <v>30</v>
      </c>
      <c r="Q18" s="4">
        <v>30</v>
      </c>
      <c r="R18" s="9">
        <v>30</v>
      </c>
      <c r="S18" s="5">
        <v>90</v>
      </c>
      <c r="T18" s="5">
        <v>100</v>
      </c>
      <c r="U18" s="5">
        <v>60</v>
      </c>
      <c r="V18" s="101">
        <f t="shared" si="0"/>
        <v>41.428571428571431</v>
      </c>
      <c r="W18" s="52"/>
      <c r="X18" s="5"/>
      <c r="Y18" s="76">
        <v>60</v>
      </c>
      <c r="Z18" s="5"/>
      <c r="AA18">
        <v>80</v>
      </c>
    </row>
    <row r="19" spans="1:27" x14ac:dyDescent="0.25">
      <c r="A19" s="13" t="s">
        <v>15</v>
      </c>
      <c r="B19" s="48">
        <v>18</v>
      </c>
      <c r="C19" s="13">
        <v>706</v>
      </c>
      <c r="D19" s="72">
        <v>60</v>
      </c>
      <c r="E19" s="13">
        <v>10</v>
      </c>
      <c r="F19" s="13">
        <v>75</v>
      </c>
      <c r="G19" s="81">
        <f t="shared" si="1"/>
        <v>48.333333333333336</v>
      </c>
      <c r="H19" s="4">
        <v>100</v>
      </c>
      <c r="I19" s="4">
        <v>90</v>
      </c>
      <c r="J19" s="4">
        <v>90</v>
      </c>
      <c r="K19" s="4">
        <v>90</v>
      </c>
      <c r="L19" s="4">
        <v>90</v>
      </c>
      <c r="M19" s="4">
        <v>90</v>
      </c>
      <c r="N19" s="4">
        <v>90</v>
      </c>
      <c r="O19" s="4">
        <v>90</v>
      </c>
      <c r="P19" s="4">
        <v>90</v>
      </c>
      <c r="Q19" s="4">
        <v>90</v>
      </c>
      <c r="R19" s="4">
        <v>90</v>
      </c>
      <c r="S19" s="5">
        <v>90</v>
      </c>
      <c r="T19" s="5">
        <v>100</v>
      </c>
      <c r="U19" s="5">
        <v>60</v>
      </c>
      <c r="V19" s="101">
        <f t="shared" si="0"/>
        <v>89.285714285714292</v>
      </c>
      <c r="W19" s="52"/>
      <c r="X19" s="5"/>
      <c r="Y19" s="76">
        <v>80</v>
      </c>
      <c r="Z19" s="5"/>
      <c r="AA19">
        <v>70</v>
      </c>
    </row>
    <row r="20" spans="1:27" x14ac:dyDescent="0.25">
      <c r="A20" s="13" t="s">
        <v>16</v>
      </c>
      <c r="B20" s="48">
        <v>19</v>
      </c>
      <c r="C20" s="34">
        <v>712</v>
      </c>
      <c r="D20" s="72">
        <v>65</v>
      </c>
      <c r="E20" s="13">
        <v>20</v>
      </c>
      <c r="F20" s="13">
        <v>80</v>
      </c>
      <c r="G20" s="81">
        <f t="shared" si="1"/>
        <v>55</v>
      </c>
      <c r="H20" s="4">
        <v>100</v>
      </c>
      <c r="I20" s="4">
        <v>100</v>
      </c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4">
        <v>100</v>
      </c>
      <c r="Q20" s="4">
        <v>100</v>
      </c>
      <c r="R20" s="4">
        <v>100</v>
      </c>
      <c r="S20" s="5">
        <v>90</v>
      </c>
      <c r="T20" s="5">
        <v>90</v>
      </c>
      <c r="U20" s="5">
        <v>100</v>
      </c>
      <c r="V20" s="101">
        <f t="shared" si="0"/>
        <v>98.571428571428569</v>
      </c>
      <c r="W20" s="57"/>
      <c r="X20" s="5"/>
      <c r="Y20" s="76">
        <v>100</v>
      </c>
      <c r="Z20" s="5"/>
      <c r="AA20">
        <v>80</v>
      </c>
    </row>
    <row r="21" spans="1:27" x14ac:dyDescent="0.25">
      <c r="A21" s="13" t="s">
        <v>17</v>
      </c>
      <c r="B21" s="48">
        <v>20</v>
      </c>
      <c r="C21" s="34">
        <v>719</v>
      </c>
      <c r="D21" s="72">
        <v>80</v>
      </c>
      <c r="E21" s="13">
        <v>20</v>
      </c>
      <c r="F21" s="13">
        <v>55</v>
      </c>
      <c r="G21" s="81">
        <f t="shared" si="1"/>
        <v>51.666666666666664</v>
      </c>
      <c r="H21" s="4">
        <v>80</v>
      </c>
      <c r="I21" s="4">
        <v>80</v>
      </c>
      <c r="J21" s="4">
        <v>80</v>
      </c>
      <c r="K21" s="4">
        <v>80</v>
      </c>
      <c r="L21" s="4">
        <v>80</v>
      </c>
      <c r="M21" s="4">
        <v>80</v>
      </c>
      <c r="N21" s="10">
        <v>70</v>
      </c>
      <c r="O21" s="10">
        <v>70</v>
      </c>
      <c r="P21" s="10">
        <v>80</v>
      </c>
      <c r="Q21" s="10">
        <v>80</v>
      </c>
      <c r="R21" s="10">
        <v>80</v>
      </c>
      <c r="S21" s="5">
        <v>90</v>
      </c>
      <c r="T21" s="5">
        <v>80</v>
      </c>
      <c r="U21" s="5">
        <v>100</v>
      </c>
      <c r="V21" s="101">
        <f t="shared" si="0"/>
        <v>80.714285714285708</v>
      </c>
      <c r="W21" s="58"/>
      <c r="X21" s="5"/>
      <c r="Y21" s="76">
        <v>100</v>
      </c>
      <c r="Z21" s="5"/>
      <c r="AA21">
        <v>100</v>
      </c>
    </row>
    <row r="22" spans="1:27" ht="15.75" x14ac:dyDescent="0.25">
      <c r="A22" s="18" t="s">
        <v>18</v>
      </c>
      <c r="B22" s="48">
        <v>21</v>
      </c>
      <c r="C22" s="34">
        <v>724</v>
      </c>
      <c r="D22" s="75">
        <v>55</v>
      </c>
      <c r="E22" s="18">
        <v>0</v>
      </c>
      <c r="F22" s="18">
        <v>45</v>
      </c>
      <c r="G22" s="81">
        <f t="shared" si="1"/>
        <v>33.333333333333336</v>
      </c>
      <c r="H22" s="10">
        <v>70</v>
      </c>
      <c r="I22" s="10">
        <v>70</v>
      </c>
      <c r="J22" s="10">
        <v>70</v>
      </c>
      <c r="K22" s="10">
        <v>70</v>
      </c>
      <c r="L22" s="10">
        <v>70</v>
      </c>
      <c r="M22" s="10">
        <v>70</v>
      </c>
      <c r="N22" s="10">
        <v>70</v>
      </c>
      <c r="O22" s="10">
        <v>70</v>
      </c>
      <c r="P22" s="10">
        <v>70</v>
      </c>
      <c r="Q22" s="10">
        <v>70</v>
      </c>
      <c r="R22" s="9">
        <v>70</v>
      </c>
      <c r="S22" s="5">
        <v>80</v>
      </c>
      <c r="T22" s="5">
        <v>80</v>
      </c>
      <c r="U22" s="5">
        <v>60</v>
      </c>
      <c r="V22" s="101">
        <f t="shared" si="0"/>
        <v>70.714285714285708</v>
      </c>
      <c r="W22" s="57"/>
      <c r="X22" s="5"/>
      <c r="Y22" s="76">
        <v>70</v>
      </c>
      <c r="Z22" s="5"/>
      <c r="AA22">
        <v>100</v>
      </c>
    </row>
    <row r="23" spans="1:27" x14ac:dyDescent="0.25">
      <c r="A23" s="13" t="s">
        <v>32</v>
      </c>
      <c r="B23" s="48">
        <v>22</v>
      </c>
      <c r="C23" s="34">
        <v>976</v>
      </c>
      <c r="D23" s="72">
        <v>75</v>
      </c>
      <c r="E23" s="13">
        <v>30</v>
      </c>
      <c r="F23" s="13">
        <v>65</v>
      </c>
      <c r="G23" s="81">
        <f t="shared" si="1"/>
        <v>56.666666666666664</v>
      </c>
      <c r="H23" s="10">
        <v>100</v>
      </c>
      <c r="I23" s="10">
        <v>90</v>
      </c>
      <c r="J23" s="10">
        <v>90</v>
      </c>
      <c r="K23" s="10">
        <v>90</v>
      </c>
      <c r="L23" s="10">
        <v>90</v>
      </c>
      <c r="M23" s="10">
        <v>90</v>
      </c>
      <c r="N23" s="10">
        <v>90</v>
      </c>
      <c r="O23" s="10">
        <v>90</v>
      </c>
      <c r="P23" s="10">
        <v>90</v>
      </c>
      <c r="Q23" s="10">
        <v>90</v>
      </c>
      <c r="R23" s="10">
        <v>90</v>
      </c>
      <c r="S23" s="5">
        <v>100</v>
      </c>
      <c r="T23" s="5">
        <v>100</v>
      </c>
      <c r="U23" s="5">
        <v>100</v>
      </c>
      <c r="V23" s="101">
        <f t="shared" si="0"/>
        <v>92.857142857142861</v>
      </c>
      <c r="W23" s="57"/>
      <c r="X23" s="5"/>
      <c r="Y23" s="76">
        <v>100</v>
      </c>
      <c r="Z23" s="5"/>
      <c r="AA23">
        <v>100</v>
      </c>
    </row>
    <row r="24" spans="1:27" ht="15.75" x14ac:dyDescent="0.25">
      <c r="A24" s="13"/>
      <c r="B24" s="4"/>
      <c r="C24" s="13"/>
      <c r="D24" s="13"/>
      <c r="E24" s="13"/>
      <c r="F24" s="13"/>
      <c r="G24" s="19"/>
      <c r="H24" s="14"/>
      <c r="I24" s="14"/>
      <c r="J24" s="14"/>
      <c r="K24" s="11"/>
      <c r="L24" s="11"/>
      <c r="M24" s="11"/>
      <c r="N24" s="11"/>
      <c r="O24" s="11"/>
      <c r="P24" s="11"/>
      <c r="Q24" s="11"/>
      <c r="R24" s="9"/>
      <c r="S24" s="5"/>
      <c r="T24" s="5"/>
      <c r="U24" s="5"/>
      <c r="V24" s="101">
        <f t="shared" si="0"/>
        <v>0</v>
      </c>
      <c r="W24" s="5"/>
      <c r="X24" s="5"/>
      <c r="Y24" s="5"/>
      <c r="Z24" s="5"/>
    </row>
    <row r="25" spans="1:27" ht="15.75" x14ac:dyDescent="0.25">
      <c r="A25" s="15"/>
      <c r="B25" s="15"/>
      <c r="C25" s="15"/>
      <c r="D25" s="15"/>
      <c r="E25" s="15"/>
      <c r="F25" s="15"/>
      <c r="G25" s="15"/>
      <c r="H25" s="87"/>
      <c r="I25" s="87"/>
      <c r="J25" s="87"/>
      <c r="K25" s="15"/>
      <c r="L25" s="15"/>
      <c r="M25" s="15"/>
      <c r="N25" s="15"/>
      <c r="O25" s="15"/>
      <c r="P25" s="15"/>
      <c r="Q25" s="15"/>
      <c r="R25" s="16"/>
      <c r="S25" s="5"/>
      <c r="T25" s="5"/>
      <c r="U25" s="5"/>
      <c r="V25" s="5"/>
      <c r="W25" s="5"/>
      <c r="X25" s="5"/>
      <c r="Y25" s="5"/>
      <c r="Z25" s="5"/>
    </row>
    <row r="26" spans="1:27" ht="15.7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5"/>
      <c r="T26" s="5"/>
      <c r="U26" s="5"/>
      <c r="V26" s="5"/>
      <c r="W26" s="5"/>
      <c r="X26" s="5"/>
      <c r="Y26" s="5"/>
      <c r="Z26" s="5"/>
    </row>
    <row r="27" spans="1:27" ht="15.75" x14ac:dyDescent="0.25">
      <c r="A27" s="15" t="s">
        <v>62</v>
      </c>
      <c r="B27" s="15"/>
      <c r="C27" s="15"/>
      <c r="D27" s="15"/>
      <c r="E27" s="15"/>
      <c r="F27" s="15"/>
      <c r="G27" s="15"/>
      <c r="H27" s="15"/>
      <c r="I27" s="15"/>
      <c r="J27" s="88" t="s">
        <v>29</v>
      </c>
      <c r="K27" s="88"/>
      <c r="L27" s="88"/>
      <c r="M27" s="88"/>
      <c r="N27" s="15"/>
      <c r="O27" s="15"/>
      <c r="P27" s="15"/>
      <c r="Q27" s="15"/>
      <c r="R27" s="16"/>
      <c r="S27" s="5"/>
      <c r="T27" s="5"/>
      <c r="U27" s="5"/>
      <c r="V27" s="5"/>
      <c r="W27" s="5"/>
      <c r="X27" s="5"/>
      <c r="Y27" s="5"/>
      <c r="Z27" s="5"/>
    </row>
    <row r="28" spans="1:27" ht="15.75" x14ac:dyDescent="0.25">
      <c r="A28" s="15" t="s">
        <v>30</v>
      </c>
      <c r="B28" s="15"/>
      <c r="C28" s="15"/>
      <c r="D28" s="15"/>
      <c r="E28" s="15"/>
      <c r="F28" s="15"/>
      <c r="G28" s="15"/>
      <c r="H28" s="15"/>
      <c r="I28" s="15"/>
      <c r="J28" s="88" t="s">
        <v>30</v>
      </c>
      <c r="K28" s="88"/>
      <c r="L28" s="88"/>
      <c r="M28" s="88"/>
      <c r="N28" s="5"/>
      <c r="O28" s="5"/>
      <c r="P28" s="5"/>
      <c r="Q28" s="15"/>
      <c r="R28" s="16"/>
      <c r="S28" s="5"/>
      <c r="T28" s="5"/>
      <c r="U28" s="5"/>
      <c r="V28" s="5"/>
      <c r="W28" s="5"/>
      <c r="X28" s="5"/>
      <c r="Y28" s="5"/>
      <c r="Z28" s="5"/>
    </row>
  </sheetData>
  <mergeCells count="3">
    <mergeCell ref="H25:J25"/>
    <mergeCell ref="J27:M27"/>
    <mergeCell ref="J28:M28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6" zoomScaleNormal="100" workbookViewId="0">
      <pane xSplit="1" topLeftCell="L1" activePane="topRight" state="frozen"/>
      <selection pane="topRight" activeCell="A33" sqref="A33"/>
    </sheetView>
  </sheetViews>
  <sheetFormatPr defaultColWidth="6.28515625" defaultRowHeight="12.75" x14ac:dyDescent="0.2"/>
  <cols>
    <col min="1" max="1" width="27.85546875" style="1" customWidth="1"/>
    <col min="2" max="3" width="6.28515625" style="1"/>
    <col min="4" max="9" width="8.42578125" style="1" customWidth="1"/>
    <col min="10" max="16384" width="6.28515625" style="1"/>
  </cols>
  <sheetData>
    <row r="1" spans="1:15" ht="12.75" customHeight="1" x14ac:dyDescent="0.2">
      <c r="A1" s="7"/>
      <c r="B1" s="7" t="s">
        <v>27</v>
      </c>
      <c r="C1" s="7"/>
      <c r="D1" s="7"/>
      <c r="E1" s="7"/>
      <c r="F1" s="7"/>
      <c r="G1" s="7"/>
      <c r="H1" s="7"/>
      <c r="I1" s="7"/>
    </row>
    <row r="2" spans="1:15" ht="7.5" customHeight="1" x14ac:dyDescent="0.2">
      <c r="A2" s="7"/>
      <c r="B2" s="7"/>
      <c r="C2" s="7"/>
      <c r="D2" s="7"/>
      <c r="E2" s="7"/>
      <c r="F2" s="7"/>
      <c r="G2" s="7"/>
      <c r="H2" s="7"/>
      <c r="I2" s="7"/>
    </row>
    <row r="3" spans="1:15" ht="12.75" hidden="1" customHeight="1" x14ac:dyDescent="0.2">
      <c r="A3" s="2"/>
      <c r="B3" s="2"/>
      <c r="C3" s="2"/>
      <c r="D3" s="2"/>
      <c r="E3" s="2"/>
      <c r="F3" s="2"/>
      <c r="G3" s="2"/>
      <c r="I3" s="2"/>
    </row>
    <row r="4" spans="1:15" ht="35.25" customHeight="1" x14ac:dyDescent="0.2">
      <c r="A4" s="89" t="s">
        <v>25</v>
      </c>
      <c r="B4" s="95" t="s">
        <v>23</v>
      </c>
      <c r="C4" s="99" t="s">
        <v>24</v>
      </c>
      <c r="D4" s="90" t="s">
        <v>128</v>
      </c>
      <c r="E4" s="92" t="s">
        <v>167</v>
      </c>
      <c r="F4" s="92" t="s">
        <v>58</v>
      </c>
      <c r="G4" s="92" t="s">
        <v>126</v>
      </c>
      <c r="H4" s="92"/>
      <c r="I4" s="17"/>
      <c r="J4" s="98" t="s">
        <v>188</v>
      </c>
      <c r="K4" s="94" t="s">
        <v>189</v>
      </c>
      <c r="L4" s="94" t="s">
        <v>190</v>
      </c>
      <c r="M4" s="94" t="s">
        <v>191</v>
      </c>
      <c r="N4" s="94" t="s">
        <v>192</v>
      </c>
    </row>
    <row r="5" spans="1:15" x14ac:dyDescent="0.2">
      <c r="A5" s="89"/>
      <c r="B5" s="96"/>
      <c r="C5" s="99"/>
      <c r="D5" s="90"/>
      <c r="E5" s="92"/>
      <c r="F5" s="92"/>
      <c r="G5" s="92"/>
      <c r="H5" s="92"/>
      <c r="I5" s="17"/>
      <c r="J5" s="98"/>
      <c r="K5" s="94"/>
      <c r="L5" s="94"/>
      <c r="M5" s="94"/>
      <c r="N5" s="94"/>
    </row>
    <row r="6" spans="1:15" x14ac:dyDescent="0.2">
      <c r="A6" s="89"/>
      <c r="B6" s="96"/>
      <c r="C6" s="99"/>
      <c r="D6" s="90"/>
      <c r="E6" s="92"/>
      <c r="F6" s="92"/>
      <c r="G6" s="92"/>
      <c r="H6" s="92"/>
      <c r="I6" s="17"/>
      <c r="J6" s="98"/>
      <c r="K6" s="94"/>
      <c r="L6" s="94"/>
      <c r="M6" s="94"/>
      <c r="N6" s="94"/>
    </row>
    <row r="7" spans="1:15" ht="28.5" customHeight="1" x14ac:dyDescent="0.2">
      <c r="A7" s="89"/>
      <c r="B7" s="97"/>
      <c r="C7" s="99"/>
      <c r="D7" s="91"/>
      <c r="E7" s="93"/>
      <c r="F7" s="93"/>
      <c r="G7" s="93"/>
      <c r="H7" s="93"/>
      <c r="I7" s="17" t="s">
        <v>26</v>
      </c>
      <c r="J7" s="98"/>
      <c r="K7" s="94"/>
      <c r="L7" s="94"/>
      <c r="M7" s="94"/>
      <c r="N7" s="94"/>
      <c r="O7" s="1" t="s">
        <v>194</v>
      </c>
    </row>
    <row r="8" spans="1:15" s="5" customFormat="1" ht="15" x14ac:dyDescent="0.25">
      <c r="A8" s="13" t="s">
        <v>0</v>
      </c>
      <c r="B8" s="13">
        <v>1</v>
      </c>
      <c r="C8" s="13">
        <v>51</v>
      </c>
      <c r="D8" s="4" t="s">
        <v>149</v>
      </c>
      <c r="E8" s="4">
        <v>45</v>
      </c>
      <c r="F8" s="4">
        <v>80</v>
      </c>
      <c r="G8" s="4">
        <v>100</v>
      </c>
      <c r="H8" s="4"/>
      <c r="I8" s="35"/>
      <c r="J8" s="5">
        <v>100</v>
      </c>
      <c r="K8" s="5">
        <v>100</v>
      </c>
      <c r="L8" s="5">
        <v>100</v>
      </c>
      <c r="M8" s="5">
        <v>100</v>
      </c>
      <c r="N8" s="5">
        <v>100</v>
      </c>
      <c r="O8" s="5">
        <f>SUM(J8:N8)/5</f>
        <v>100</v>
      </c>
    </row>
    <row r="9" spans="1:15" s="5" customFormat="1" ht="15" x14ac:dyDescent="0.25">
      <c r="A9" s="8" t="s">
        <v>1</v>
      </c>
      <c r="B9" s="8">
        <v>2</v>
      </c>
      <c r="C9" s="8">
        <v>112</v>
      </c>
      <c r="D9" s="4" t="s">
        <v>149</v>
      </c>
      <c r="E9" s="4">
        <v>30</v>
      </c>
      <c r="F9" s="4">
        <v>70</v>
      </c>
      <c r="G9" s="4">
        <v>100</v>
      </c>
      <c r="H9" s="4"/>
      <c r="I9" s="35"/>
      <c r="J9" s="5">
        <v>100</v>
      </c>
      <c r="K9" s="5">
        <v>100</v>
      </c>
      <c r="L9" s="5">
        <v>100</v>
      </c>
      <c r="M9" s="5">
        <v>80</v>
      </c>
      <c r="N9" s="5">
        <v>100</v>
      </c>
      <c r="O9" s="5">
        <f t="shared" ref="O9:O29" si="0">SUM(J9:N9)/5</f>
        <v>96</v>
      </c>
    </row>
    <row r="10" spans="1:15" s="5" customFormat="1" ht="15" x14ac:dyDescent="0.25">
      <c r="A10" s="36" t="s">
        <v>31</v>
      </c>
      <c r="B10" s="36">
        <v>3</v>
      </c>
      <c r="C10" s="36">
        <v>284</v>
      </c>
      <c r="D10" s="21"/>
      <c r="E10" s="21"/>
      <c r="F10" s="21"/>
      <c r="G10" s="21"/>
      <c r="H10" s="21"/>
      <c r="I10" s="37"/>
      <c r="O10" s="5">
        <f t="shared" si="0"/>
        <v>0</v>
      </c>
    </row>
    <row r="11" spans="1:15" s="5" customFormat="1" ht="15" x14ac:dyDescent="0.25">
      <c r="A11" s="13" t="s">
        <v>2</v>
      </c>
      <c r="B11" s="13">
        <v>4</v>
      </c>
      <c r="C11" s="13">
        <v>291</v>
      </c>
      <c r="D11" s="4" t="s">
        <v>150</v>
      </c>
      <c r="E11" s="4">
        <v>35</v>
      </c>
      <c r="F11" s="4">
        <v>50</v>
      </c>
      <c r="G11" s="4"/>
      <c r="H11" s="4"/>
      <c r="I11" s="35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0</v>
      </c>
    </row>
    <row r="12" spans="1:15" s="5" customFormat="1" ht="15" x14ac:dyDescent="0.25">
      <c r="A12" s="13" t="s">
        <v>22</v>
      </c>
      <c r="B12" s="13">
        <v>5</v>
      </c>
      <c r="C12" s="13">
        <v>334</v>
      </c>
      <c r="D12" s="4" t="s">
        <v>150</v>
      </c>
      <c r="E12" s="4">
        <v>50</v>
      </c>
      <c r="F12" s="4">
        <v>100</v>
      </c>
      <c r="G12" s="4">
        <v>100</v>
      </c>
      <c r="H12" s="4"/>
      <c r="I12" s="35"/>
      <c r="J12" s="5">
        <v>80</v>
      </c>
      <c r="K12" s="5">
        <v>90</v>
      </c>
      <c r="L12" s="5">
        <v>100</v>
      </c>
      <c r="M12" s="5">
        <v>80</v>
      </c>
      <c r="N12" s="5">
        <v>100</v>
      </c>
      <c r="O12" s="5">
        <f t="shared" si="0"/>
        <v>90</v>
      </c>
    </row>
    <row r="13" spans="1:15" s="5" customFormat="1" ht="15" x14ac:dyDescent="0.25">
      <c r="A13" s="13" t="s">
        <v>3</v>
      </c>
      <c r="B13" s="13">
        <v>6</v>
      </c>
      <c r="C13" s="13">
        <v>339</v>
      </c>
      <c r="D13" s="4" t="s">
        <v>149</v>
      </c>
      <c r="E13" s="4">
        <v>40</v>
      </c>
      <c r="F13" s="4">
        <v>50</v>
      </c>
      <c r="G13" s="4">
        <v>100</v>
      </c>
      <c r="H13" s="4"/>
      <c r="I13" s="35"/>
      <c r="J13" s="5">
        <v>100</v>
      </c>
      <c r="K13" s="5">
        <v>100</v>
      </c>
      <c r="L13" s="5">
        <v>100</v>
      </c>
      <c r="M13" s="5">
        <v>100</v>
      </c>
      <c r="N13" s="5">
        <v>90</v>
      </c>
      <c r="O13" s="5">
        <f t="shared" si="0"/>
        <v>98</v>
      </c>
    </row>
    <row r="14" spans="1:15" s="5" customFormat="1" ht="15" x14ac:dyDescent="0.25">
      <c r="A14" s="13" t="s">
        <v>4</v>
      </c>
      <c r="B14" s="13">
        <v>7</v>
      </c>
      <c r="C14" s="13">
        <v>346</v>
      </c>
      <c r="D14" s="4" t="s">
        <v>151</v>
      </c>
      <c r="E14" s="4">
        <v>35</v>
      </c>
      <c r="F14" s="4">
        <v>90</v>
      </c>
      <c r="G14" s="4"/>
      <c r="H14" s="4"/>
      <c r="I14" s="35"/>
      <c r="J14" s="5">
        <v>100</v>
      </c>
      <c r="K14" s="5">
        <v>90</v>
      </c>
      <c r="L14" s="5">
        <v>90</v>
      </c>
      <c r="M14" s="5">
        <v>90</v>
      </c>
      <c r="N14" s="5">
        <v>90</v>
      </c>
      <c r="O14" s="5">
        <f t="shared" si="0"/>
        <v>92</v>
      </c>
    </row>
    <row r="15" spans="1:15" s="5" customFormat="1" ht="15" x14ac:dyDescent="0.25">
      <c r="A15" s="13" t="s">
        <v>5</v>
      </c>
      <c r="B15" s="13">
        <v>8</v>
      </c>
      <c r="C15" s="13">
        <v>449</v>
      </c>
      <c r="D15" s="4" t="s">
        <v>151</v>
      </c>
      <c r="E15" s="4">
        <v>55</v>
      </c>
      <c r="F15" s="4">
        <v>90</v>
      </c>
      <c r="G15" s="4"/>
      <c r="H15" s="4"/>
      <c r="I15" s="35"/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f t="shared" si="0"/>
        <v>100</v>
      </c>
    </row>
    <row r="16" spans="1:15" s="5" customFormat="1" ht="15" x14ac:dyDescent="0.25">
      <c r="A16" s="13" t="s">
        <v>6</v>
      </c>
      <c r="B16" s="13">
        <v>9</v>
      </c>
      <c r="C16" s="13">
        <v>486</v>
      </c>
      <c r="D16" s="4" t="s">
        <v>151</v>
      </c>
      <c r="E16" s="4">
        <v>65</v>
      </c>
      <c r="F16" s="4">
        <v>20</v>
      </c>
      <c r="G16" s="4"/>
      <c r="H16" s="4"/>
      <c r="I16" s="35"/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f t="shared" si="0"/>
        <v>100</v>
      </c>
    </row>
    <row r="17" spans="1:15" s="5" customFormat="1" ht="15" x14ac:dyDescent="0.25">
      <c r="A17" s="13" t="s">
        <v>7</v>
      </c>
      <c r="B17" s="13">
        <v>10</v>
      </c>
      <c r="C17" s="13">
        <v>533</v>
      </c>
      <c r="D17" s="4" t="s">
        <v>151</v>
      </c>
      <c r="E17" s="10">
        <v>32</v>
      </c>
      <c r="F17" s="10">
        <v>10</v>
      </c>
      <c r="G17" s="10"/>
      <c r="H17" s="10"/>
      <c r="I17" s="35"/>
      <c r="J17" s="5">
        <v>100</v>
      </c>
      <c r="K17" s="5">
        <v>100</v>
      </c>
      <c r="L17" s="5">
        <v>100</v>
      </c>
      <c r="M17" s="5">
        <v>100</v>
      </c>
      <c r="N17" s="5">
        <v>100</v>
      </c>
      <c r="O17" s="5">
        <f t="shared" si="0"/>
        <v>100</v>
      </c>
    </row>
    <row r="18" spans="1:15" s="5" customFormat="1" ht="15" x14ac:dyDescent="0.25">
      <c r="A18" s="13" t="s">
        <v>8</v>
      </c>
      <c r="B18" s="13">
        <v>11</v>
      </c>
      <c r="C18" s="13">
        <v>554</v>
      </c>
      <c r="D18" s="4" t="s">
        <v>151</v>
      </c>
      <c r="E18" s="4">
        <v>30</v>
      </c>
      <c r="F18" s="4">
        <v>30</v>
      </c>
      <c r="G18" s="4"/>
      <c r="H18" s="4"/>
      <c r="I18" s="35"/>
      <c r="J18" s="5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f t="shared" si="0"/>
        <v>100</v>
      </c>
    </row>
    <row r="19" spans="1:15" s="5" customFormat="1" ht="15" x14ac:dyDescent="0.25">
      <c r="A19" s="13" t="s">
        <v>9</v>
      </c>
      <c r="B19" s="13">
        <v>12</v>
      </c>
      <c r="C19" s="13">
        <v>568</v>
      </c>
      <c r="D19" s="4" t="s">
        <v>151</v>
      </c>
      <c r="E19" s="4">
        <v>40</v>
      </c>
      <c r="F19" s="4">
        <v>20</v>
      </c>
      <c r="G19" s="4"/>
      <c r="H19" s="4"/>
      <c r="I19" s="35"/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f t="shared" si="0"/>
        <v>100</v>
      </c>
    </row>
    <row r="20" spans="1:15" s="5" customFormat="1" ht="15" x14ac:dyDescent="0.25">
      <c r="A20" s="13" t="s">
        <v>10</v>
      </c>
      <c r="B20" s="13">
        <v>13</v>
      </c>
      <c r="C20" s="13">
        <v>571</v>
      </c>
      <c r="D20" s="4" t="s">
        <v>150</v>
      </c>
      <c r="E20" s="4">
        <v>35</v>
      </c>
      <c r="F20" s="4">
        <v>90</v>
      </c>
      <c r="G20" s="4"/>
      <c r="H20" s="4"/>
      <c r="I20" s="35"/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f t="shared" si="0"/>
        <v>0</v>
      </c>
    </row>
    <row r="21" spans="1:15" s="5" customFormat="1" ht="15" x14ac:dyDescent="0.25">
      <c r="A21" s="13" t="s">
        <v>11</v>
      </c>
      <c r="B21" s="13">
        <v>14</v>
      </c>
      <c r="C21" s="13">
        <v>587</v>
      </c>
      <c r="D21" s="4" t="s">
        <v>151</v>
      </c>
      <c r="E21" s="4">
        <v>47</v>
      </c>
      <c r="F21" s="4" t="s">
        <v>166</v>
      </c>
      <c r="G21" s="4"/>
      <c r="H21" s="4"/>
      <c r="I21" s="35"/>
      <c r="J21" s="5" t="s">
        <v>166</v>
      </c>
      <c r="K21" s="5" t="s">
        <v>166</v>
      </c>
      <c r="L21" s="5" t="s">
        <v>166</v>
      </c>
      <c r="M21" s="5" t="s">
        <v>166</v>
      </c>
      <c r="N21" s="5" t="s">
        <v>166</v>
      </c>
      <c r="O21" s="5">
        <f t="shared" si="0"/>
        <v>0</v>
      </c>
    </row>
    <row r="22" spans="1:15" s="5" customFormat="1" ht="15" x14ac:dyDescent="0.25">
      <c r="A22" s="13" t="s">
        <v>12</v>
      </c>
      <c r="B22" s="13">
        <v>15</v>
      </c>
      <c r="C22" s="13">
        <v>591</v>
      </c>
      <c r="D22" s="4" t="s">
        <v>152</v>
      </c>
      <c r="E22" s="4">
        <v>54</v>
      </c>
      <c r="F22" s="4">
        <v>80</v>
      </c>
      <c r="G22" s="4"/>
      <c r="H22" s="4"/>
      <c r="I22" s="35"/>
      <c r="J22" s="5">
        <v>100</v>
      </c>
      <c r="K22" s="5">
        <v>100</v>
      </c>
      <c r="L22" s="5">
        <v>100</v>
      </c>
      <c r="M22" s="5">
        <v>100</v>
      </c>
      <c r="N22" s="5">
        <v>100</v>
      </c>
      <c r="O22" s="5">
        <f t="shared" si="0"/>
        <v>100</v>
      </c>
    </row>
    <row r="23" spans="1:15" s="5" customFormat="1" ht="15" x14ac:dyDescent="0.25">
      <c r="A23" s="13" t="s">
        <v>13</v>
      </c>
      <c r="B23" s="13">
        <v>16</v>
      </c>
      <c r="C23" s="13">
        <v>611</v>
      </c>
      <c r="D23" s="4" t="s">
        <v>149</v>
      </c>
      <c r="E23" s="4">
        <v>30</v>
      </c>
      <c r="F23" s="4">
        <v>80</v>
      </c>
      <c r="G23" s="4">
        <v>100</v>
      </c>
      <c r="H23" s="4"/>
      <c r="I23" s="35"/>
      <c r="J23" s="5">
        <v>100</v>
      </c>
      <c r="K23" s="5">
        <v>100</v>
      </c>
      <c r="L23" s="5">
        <v>100</v>
      </c>
      <c r="M23" s="5">
        <v>100</v>
      </c>
      <c r="N23" s="5">
        <v>100</v>
      </c>
      <c r="O23" s="5">
        <f t="shared" si="0"/>
        <v>100</v>
      </c>
    </row>
    <row r="24" spans="1:15" s="5" customFormat="1" ht="15" x14ac:dyDescent="0.25">
      <c r="A24" s="13" t="s">
        <v>14</v>
      </c>
      <c r="B24" s="13">
        <v>17</v>
      </c>
      <c r="C24" s="13">
        <v>705</v>
      </c>
      <c r="D24" s="4" t="s">
        <v>149</v>
      </c>
      <c r="E24" s="4">
        <v>35</v>
      </c>
      <c r="F24" s="4">
        <v>40</v>
      </c>
      <c r="G24" s="4">
        <v>100</v>
      </c>
      <c r="H24" s="4"/>
      <c r="I24" s="35"/>
      <c r="J24" s="5">
        <v>100</v>
      </c>
      <c r="K24" s="5">
        <v>100</v>
      </c>
      <c r="L24" s="5">
        <v>100</v>
      </c>
      <c r="M24" s="5">
        <v>100</v>
      </c>
      <c r="N24" s="5">
        <v>100</v>
      </c>
      <c r="O24" s="5">
        <f t="shared" si="0"/>
        <v>100</v>
      </c>
    </row>
    <row r="25" spans="1:15" s="5" customFormat="1" ht="15" x14ac:dyDescent="0.25">
      <c r="A25" s="13" t="s">
        <v>15</v>
      </c>
      <c r="B25" s="13">
        <v>18</v>
      </c>
      <c r="C25" s="13">
        <v>706</v>
      </c>
      <c r="D25" s="4" t="s">
        <v>151</v>
      </c>
      <c r="E25" s="4">
        <v>35</v>
      </c>
      <c r="F25" s="4">
        <v>60</v>
      </c>
      <c r="G25" s="4"/>
      <c r="H25" s="4"/>
      <c r="I25" s="35"/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f t="shared" si="0"/>
        <v>100</v>
      </c>
    </row>
    <row r="26" spans="1:15" s="5" customFormat="1" ht="15" x14ac:dyDescent="0.25">
      <c r="A26" s="13" t="s">
        <v>16</v>
      </c>
      <c r="B26" s="13">
        <v>19</v>
      </c>
      <c r="C26" s="13">
        <v>712</v>
      </c>
      <c r="D26" s="4" t="s">
        <v>151</v>
      </c>
      <c r="E26" s="4">
        <v>40</v>
      </c>
      <c r="F26" s="4">
        <v>80</v>
      </c>
      <c r="G26" s="4"/>
      <c r="H26" s="4"/>
      <c r="I26" s="35"/>
      <c r="J26" s="5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f t="shared" si="0"/>
        <v>100</v>
      </c>
    </row>
    <row r="27" spans="1:15" s="5" customFormat="1" ht="15" x14ac:dyDescent="0.25">
      <c r="A27" s="13" t="s">
        <v>17</v>
      </c>
      <c r="B27" s="13">
        <v>20</v>
      </c>
      <c r="C27" s="13">
        <v>719</v>
      </c>
      <c r="D27" s="4" t="s">
        <v>151</v>
      </c>
      <c r="E27" s="4">
        <v>10</v>
      </c>
      <c r="F27" s="4">
        <v>50</v>
      </c>
      <c r="G27" s="4"/>
      <c r="H27" s="4"/>
      <c r="I27" s="35"/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f t="shared" si="0"/>
        <v>100</v>
      </c>
    </row>
    <row r="28" spans="1:15" s="5" customFormat="1" ht="15" x14ac:dyDescent="0.25">
      <c r="A28" s="18" t="s">
        <v>18</v>
      </c>
      <c r="B28" s="13">
        <v>21</v>
      </c>
      <c r="C28" s="13">
        <v>724</v>
      </c>
      <c r="D28" s="14" t="s">
        <v>151</v>
      </c>
      <c r="E28" s="10">
        <v>35</v>
      </c>
      <c r="F28" s="10">
        <v>70</v>
      </c>
      <c r="G28" s="10"/>
      <c r="H28" s="10"/>
      <c r="I28" s="35"/>
      <c r="J28" s="5">
        <v>100</v>
      </c>
      <c r="K28" s="5">
        <v>100</v>
      </c>
      <c r="L28" s="5">
        <v>100</v>
      </c>
      <c r="M28" s="5">
        <v>100</v>
      </c>
      <c r="N28" s="5">
        <v>100</v>
      </c>
      <c r="O28" s="5">
        <f t="shared" si="0"/>
        <v>100</v>
      </c>
    </row>
    <row r="29" spans="1:15" s="5" customFormat="1" ht="15" x14ac:dyDescent="0.25">
      <c r="A29" s="13" t="s">
        <v>32</v>
      </c>
      <c r="B29" s="13">
        <v>22</v>
      </c>
      <c r="C29" s="13">
        <v>976</v>
      </c>
      <c r="D29" s="10" t="s">
        <v>151</v>
      </c>
      <c r="E29" s="4">
        <v>45</v>
      </c>
      <c r="F29" s="10">
        <v>70</v>
      </c>
      <c r="G29" s="10"/>
      <c r="H29" s="10"/>
      <c r="I29" s="35"/>
      <c r="J29" s="5">
        <v>100</v>
      </c>
      <c r="K29" s="5">
        <v>100</v>
      </c>
      <c r="L29" s="5">
        <v>100</v>
      </c>
      <c r="M29" s="5">
        <v>100</v>
      </c>
      <c r="N29" s="5">
        <v>100</v>
      </c>
      <c r="O29" s="5">
        <f t="shared" si="0"/>
        <v>100</v>
      </c>
    </row>
    <row r="30" spans="1:15" s="5" customFormat="1" x14ac:dyDescent="0.2">
      <c r="A30" s="15"/>
      <c r="B30" s="15"/>
      <c r="C30" s="15"/>
      <c r="D30" s="27"/>
      <c r="E30" s="27"/>
      <c r="F30" s="15"/>
      <c r="H30" s="15"/>
      <c r="I30" s="15"/>
    </row>
    <row r="31" spans="1:15" s="5" customFormat="1" x14ac:dyDescent="0.2">
      <c r="A31" s="15"/>
      <c r="B31" s="15"/>
      <c r="C31" s="15"/>
      <c r="D31" s="15"/>
      <c r="E31" s="15"/>
      <c r="F31" s="15"/>
      <c r="H31" s="15"/>
      <c r="I31" s="15"/>
    </row>
    <row r="32" spans="1:15" s="5" customFormat="1" x14ac:dyDescent="0.2">
      <c r="A32" s="15" t="s">
        <v>195</v>
      </c>
      <c r="B32" s="15"/>
      <c r="C32" s="15"/>
      <c r="D32" s="15"/>
      <c r="E32" s="25" t="s">
        <v>29</v>
      </c>
      <c r="F32" s="25"/>
      <c r="H32" s="25"/>
      <c r="I32" s="15"/>
    </row>
    <row r="33" spans="1:9" s="5" customFormat="1" x14ac:dyDescent="0.2">
      <c r="A33" s="15" t="s">
        <v>30</v>
      </c>
      <c r="B33" s="15"/>
      <c r="C33" s="15"/>
      <c r="D33" s="15"/>
      <c r="E33" s="25" t="s">
        <v>30</v>
      </c>
      <c r="F33" s="25"/>
      <c r="H33" s="25"/>
    </row>
    <row r="34" spans="1:9" s="5" customFormat="1" x14ac:dyDescent="0.2">
      <c r="A34" s="15"/>
      <c r="B34" s="15"/>
      <c r="C34" s="15"/>
      <c r="D34" s="15"/>
      <c r="E34" s="15"/>
      <c r="F34" s="15"/>
      <c r="G34" s="15"/>
      <c r="H34" s="15"/>
    </row>
    <row r="35" spans="1:9" s="5" customFormat="1" x14ac:dyDescent="0.2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26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26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</sheetData>
  <mergeCells count="13">
    <mergeCell ref="A4:A7"/>
    <mergeCell ref="D4:D7"/>
    <mergeCell ref="E4:E7"/>
    <mergeCell ref="N4:N7"/>
    <mergeCell ref="B4:B7"/>
    <mergeCell ref="J4:J7"/>
    <mergeCell ref="K4:K7"/>
    <mergeCell ref="L4:L7"/>
    <mergeCell ref="M4:M7"/>
    <mergeCell ref="F4:F7"/>
    <mergeCell ref="H4:H7"/>
    <mergeCell ref="G4:G7"/>
    <mergeCell ref="C4:C7"/>
  </mergeCell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120" zoomScaleNormal="120" workbookViewId="0">
      <selection activeCell="N19" sqref="N19"/>
    </sheetView>
  </sheetViews>
  <sheetFormatPr defaultColWidth="6.28515625" defaultRowHeight="15.75" x14ac:dyDescent="0.25"/>
  <cols>
    <col min="1" max="3" width="6.28515625" style="1"/>
    <col min="4" max="4" width="19.140625" style="1" customWidth="1"/>
    <col min="5" max="5" width="4.42578125" style="1" customWidth="1"/>
    <col min="6" max="6" width="5" style="1" customWidth="1"/>
    <col min="7" max="7" width="6" style="1" customWidth="1"/>
    <col min="8" max="9" width="5.42578125" style="1" customWidth="1"/>
    <col min="10" max="10" width="7.28515625" style="1" customWidth="1"/>
    <col min="11" max="11" width="7.28515625" style="6" customWidth="1"/>
    <col min="12" max="17" width="7.28515625" style="1" customWidth="1"/>
    <col min="18" max="16384" width="6.28515625" style="1"/>
  </cols>
  <sheetData>
    <row r="1" spans="1:19" ht="69" customHeight="1" x14ac:dyDescent="0.2">
      <c r="A1" s="53" t="s">
        <v>23</v>
      </c>
      <c r="B1" s="53" t="s">
        <v>35</v>
      </c>
      <c r="C1" s="53" t="s">
        <v>24</v>
      </c>
      <c r="D1" s="54" t="s">
        <v>25</v>
      </c>
      <c r="E1" s="69" t="s">
        <v>169</v>
      </c>
      <c r="F1" s="69" t="s">
        <v>168</v>
      </c>
      <c r="G1" s="69" t="s">
        <v>126</v>
      </c>
      <c r="H1" s="59" t="s">
        <v>124</v>
      </c>
      <c r="I1" s="59" t="s">
        <v>125</v>
      </c>
      <c r="J1" s="68" t="s">
        <v>175</v>
      </c>
      <c r="K1" s="68" t="s">
        <v>176</v>
      </c>
      <c r="L1" s="68" t="s">
        <v>177</v>
      </c>
      <c r="M1" s="68" t="s">
        <v>178</v>
      </c>
      <c r="N1" s="68" t="s">
        <v>179</v>
      </c>
      <c r="O1" s="78" t="s">
        <v>180</v>
      </c>
      <c r="P1" s="68" t="s">
        <v>181</v>
      </c>
      <c r="Q1" s="68" t="s">
        <v>182</v>
      </c>
      <c r="R1" s="55" t="s">
        <v>193</v>
      </c>
      <c r="S1" s="56"/>
    </row>
    <row r="2" spans="1:19" s="5" customFormat="1" ht="15" x14ac:dyDescent="0.25">
      <c r="A2" s="13">
        <v>1</v>
      </c>
      <c r="B2" s="13">
        <v>13</v>
      </c>
      <c r="C2" s="13">
        <v>51</v>
      </c>
      <c r="D2" s="13" t="s">
        <v>0</v>
      </c>
      <c r="E2" s="13">
        <v>50</v>
      </c>
      <c r="F2" s="13">
        <v>90</v>
      </c>
      <c r="G2" s="13"/>
      <c r="H2" s="4">
        <v>100</v>
      </c>
      <c r="I2" s="4">
        <v>100</v>
      </c>
      <c r="J2" s="4">
        <v>100</v>
      </c>
      <c r="K2" s="4">
        <v>100</v>
      </c>
      <c r="L2" s="4">
        <v>100</v>
      </c>
      <c r="M2" s="4">
        <v>100</v>
      </c>
      <c r="N2" s="4">
        <v>100</v>
      </c>
      <c r="O2" s="4">
        <v>100</v>
      </c>
      <c r="P2" s="4">
        <v>100</v>
      </c>
      <c r="Q2" s="4">
        <v>100</v>
      </c>
      <c r="R2" s="33">
        <f>SUM(H2:Q2)/10</f>
        <v>100</v>
      </c>
      <c r="S2" s="4"/>
    </row>
    <row r="3" spans="1:19" s="32" customFormat="1" ht="15" x14ac:dyDescent="0.25">
      <c r="A3" s="30">
        <v>2</v>
      </c>
      <c r="B3" s="30">
        <v>14</v>
      </c>
      <c r="C3" s="30">
        <v>112</v>
      </c>
      <c r="D3" s="30" t="s">
        <v>1</v>
      </c>
      <c r="E3" s="30">
        <v>40</v>
      </c>
      <c r="F3" s="30">
        <v>100</v>
      </c>
      <c r="G3" s="30"/>
      <c r="H3" s="31">
        <v>100</v>
      </c>
      <c r="I3" s="31">
        <v>100</v>
      </c>
      <c r="J3" s="31">
        <v>100</v>
      </c>
      <c r="K3" s="31">
        <v>100</v>
      </c>
      <c r="L3" s="31">
        <v>100</v>
      </c>
      <c r="M3" s="31">
        <v>100</v>
      </c>
      <c r="N3" s="31">
        <v>100</v>
      </c>
      <c r="O3" s="31">
        <v>100</v>
      </c>
      <c r="P3" s="31">
        <v>100</v>
      </c>
      <c r="Q3" s="31">
        <v>100</v>
      </c>
      <c r="R3" s="33">
        <f t="shared" ref="R3:R23" si="0">SUM(H3:Q3)/10</f>
        <v>100</v>
      </c>
      <c r="S3" s="31"/>
    </row>
    <row r="4" spans="1:19" s="5" customFormat="1" ht="15" x14ac:dyDescent="0.25">
      <c r="A4" s="8">
        <v>3</v>
      </c>
      <c r="B4" s="8"/>
      <c r="C4" s="19">
        <v>284</v>
      </c>
      <c r="D4" s="19" t="s">
        <v>31</v>
      </c>
      <c r="E4" s="19"/>
      <c r="F4" s="19"/>
      <c r="G4" s="19"/>
      <c r="H4" s="28"/>
      <c r="I4" s="28"/>
      <c r="J4" s="28"/>
      <c r="K4" s="28"/>
      <c r="L4" s="28"/>
      <c r="M4" s="28"/>
      <c r="N4" s="28"/>
      <c r="O4" s="28"/>
      <c r="P4" s="28"/>
      <c r="Q4" s="28"/>
      <c r="R4" s="33">
        <f t="shared" si="0"/>
        <v>0</v>
      </c>
      <c r="S4" s="28"/>
    </row>
    <row r="5" spans="1:19" s="32" customFormat="1" ht="15" x14ac:dyDescent="0.25">
      <c r="A5" s="30">
        <v>4</v>
      </c>
      <c r="B5" s="30">
        <v>2</v>
      </c>
      <c r="C5" s="30">
        <v>291</v>
      </c>
      <c r="D5" s="30" t="s">
        <v>2</v>
      </c>
      <c r="E5" s="30">
        <v>40</v>
      </c>
      <c r="F5" s="30">
        <v>70</v>
      </c>
      <c r="G5" s="30"/>
      <c r="H5" s="31">
        <v>0</v>
      </c>
      <c r="I5" s="31">
        <v>0</v>
      </c>
      <c r="J5" s="31">
        <v>0</v>
      </c>
      <c r="K5" s="31">
        <v>0</v>
      </c>
      <c r="L5" s="31">
        <v>100</v>
      </c>
      <c r="M5" s="31">
        <v>100</v>
      </c>
      <c r="N5" s="31">
        <v>0</v>
      </c>
      <c r="O5" s="31">
        <v>0</v>
      </c>
      <c r="P5" s="31">
        <v>100</v>
      </c>
      <c r="Q5" s="31">
        <v>100</v>
      </c>
      <c r="R5" s="33">
        <f t="shared" si="0"/>
        <v>40</v>
      </c>
      <c r="S5" s="31"/>
    </row>
    <row r="6" spans="1:19" s="5" customFormat="1" ht="15" x14ac:dyDescent="0.25">
      <c r="A6" s="8">
        <v>5</v>
      </c>
      <c r="B6" s="8">
        <v>16</v>
      </c>
      <c r="C6" s="8">
        <v>334</v>
      </c>
      <c r="D6" s="8" t="s">
        <v>22</v>
      </c>
      <c r="E6" s="8">
        <v>50</v>
      </c>
      <c r="F6" s="8">
        <v>90</v>
      </c>
      <c r="G6" s="8"/>
      <c r="H6" s="4">
        <v>0</v>
      </c>
      <c r="I6" s="4">
        <v>0</v>
      </c>
      <c r="J6" s="4">
        <v>0</v>
      </c>
      <c r="K6" s="4">
        <v>0</v>
      </c>
      <c r="L6" s="4">
        <v>100</v>
      </c>
      <c r="M6" s="4">
        <v>0</v>
      </c>
      <c r="N6" s="4">
        <v>0</v>
      </c>
      <c r="O6" s="4">
        <v>100</v>
      </c>
      <c r="P6" s="4">
        <v>100</v>
      </c>
      <c r="Q6" s="4">
        <v>100</v>
      </c>
      <c r="R6" s="33">
        <f t="shared" si="0"/>
        <v>40</v>
      </c>
      <c r="S6" s="4"/>
    </row>
    <row r="7" spans="1:19" s="32" customFormat="1" ht="15" x14ac:dyDescent="0.25">
      <c r="A7" s="30">
        <v>6</v>
      </c>
      <c r="B7" s="30">
        <v>20</v>
      </c>
      <c r="C7" s="30">
        <v>339</v>
      </c>
      <c r="D7" s="30" t="s">
        <v>3</v>
      </c>
      <c r="E7" s="30">
        <v>50</v>
      </c>
      <c r="F7" s="30">
        <v>100</v>
      </c>
      <c r="G7" s="30"/>
      <c r="H7" s="31">
        <v>0</v>
      </c>
      <c r="I7" s="31">
        <v>0</v>
      </c>
      <c r="J7" s="31">
        <v>100</v>
      </c>
      <c r="K7" s="31">
        <v>100</v>
      </c>
      <c r="L7" s="31">
        <v>100</v>
      </c>
      <c r="M7" s="31">
        <v>100</v>
      </c>
      <c r="N7" s="31">
        <v>100</v>
      </c>
      <c r="O7" s="31">
        <v>100</v>
      </c>
      <c r="P7" s="31">
        <v>100</v>
      </c>
      <c r="Q7" s="31">
        <v>100</v>
      </c>
      <c r="R7" s="33">
        <f t="shared" si="0"/>
        <v>80</v>
      </c>
      <c r="S7" s="31"/>
    </row>
    <row r="8" spans="1:19" s="5" customFormat="1" ht="15" x14ac:dyDescent="0.25">
      <c r="A8" s="8">
        <v>7</v>
      </c>
      <c r="B8" s="8">
        <v>19</v>
      </c>
      <c r="C8" s="8">
        <v>346</v>
      </c>
      <c r="D8" s="29" t="s">
        <v>4</v>
      </c>
      <c r="E8" s="29">
        <v>50</v>
      </c>
      <c r="F8" s="29">
        <v>80</v>
      </c>
      <c r="G8" s="29" t="s">
        <v>126</v>
      </c>
      <c r="H8" s="85">
        <v>100</v>
      </c>
      <c r="I8" s="85">
        <v>100</v>
      </c>
      <c r="J8" s="85">
        <v>100</v>
      </c>
      <c r="K8" s="85">
        <v>100</v>
      </c>
      <c r="L8" s="85">
        <v>100</v>
      </c>
      <c r="M8" s="85">
        <v>0</v>
      </c>
      <c r="N8" s="85">
        <v>0</v>
      </c>
      <c r="O8" s="85">
        <v>100</v>
      </c>
      <c r="P8" s="85">
        <v>100</v>
      </c>
      <c r="Q8" s="85">
        <v>100</v>
      </c>
      <c r="R8" s="86">
        <f t="shared" si="0"/>
        <v>80</v>
      </c>
      <c r="S8" s="85"/>
    </row>
    <row r="9" spans="1:19" s="32" customFormat="1" ht="15" x14ac:dyDescent="0.25">
      <c r="A9" s="30">
        <v>8</v>
      </c>
      <c r="B9" s="30" t="s">
        <v>34</v>
      </c>
      <c r="C9" s="30">
        <v>449</v>
      </c>
      <c r="D9" s="29" t="s">
        <v>5</v>
      </c>
      <c r="E9" s="29">
        <v>70</v>
      </c>
      <c r="F9" s="29">
        <v>90</v>
      </c>
      <c r="G9" s="29" t="s">
        <v>126</v>
      </c>
      <c r="H9" s="85">
        <v>100</v>
      </c>
      <c r="I9" s="85">
        <v>100</v>
      </c>
      <c r="J9" s="85">
        <v>100</v>
      </c>
      <c r="K9" s="85">
        <v>100</v>
      </c>
      <c r="L9" s="85">
        <v>100</v>
      </c>
      <c r="M9" s="85">
        <v>0</v>
      </c>
      <c r="N9" s="85">
        <v>0</v>
      </c>
      <c r="O9" s="85">
        <v>100</v>
      </c>
      <c r="P9" s="85">
        <v>100</v>
      </c>
      <c r="Q9" s="85">
        <v>100</v>
      </c>
      <c r="R9" s="86">
        <f t="shared" si="0"/>
        <v>80</v>
      </c>
      <c r="S9" s="85"/>
    </row>
    <row r="10" spans="1:19" s="5" customFormat="1" ht="15" x14ac:dyDescent="0.25">
      <c r="A10" s="8">
        <v>9</v>
      </c>
      <c r="B10" s="8">
        <v>15</v>
      </c>
      <c r="C10" s="8">
        <v>486</v>
      </c>
      <c r="D10" s="29" t="s">
        <v>6</v>
      </c>
      <c r="E10" s="29">
        <v>95</v>
      </c>
      <c r="F10" s="29">
        <v>100</v>
      </c>
      <c r="G10" s="29" t="s">
        <v>126</v>
      </c>
      <c r="H10" s="29">
        <v>100</v>
      </c>
      <c r="I10" s="29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5">
        <v>100</v>
      </c>
      <c r="P10" s="85">
        <v>100</v>
      </c>
      <c r="Q10" s="85">
        <v>100</v>
      </c>
      <c r="R10" s="86">
        <f t="shared" si="0"/>
        <v>100</v>
      </c>
      <c r="S10" s="85"/>
    </row>
    <row r="11" spans="1:19" s="32" customFormat="1" ht="15" x14ac:dyDescent="0.25">
      <c r="A11" s="30">
        <v>10</v>
      </c>
      <c r="B11" s="30">
        <v>9</v>
      </c>
      <c r="C11" s="30">
        <v>533</v>
      </c>
      <c r="D11" s="29" t="s">
        <v>7</v>
      </c>
      <c r="E11" s="29">
        <v>40</v>
      </c>
      <c r="F11" s="29">
        <v>60</v>
      </c>
      <c r="G11" s="29" t="s">
        <v>126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0</v>
      </c>
      <c r="N11" s="85">
        <v>0</v>
      </c>
      <c r="O11" s="85">
        <v>100</v>
      </c>
      <c r="P11" s="85">
        <v>100</v>
      </c>
      <c r="Q11" s="85">
        <v>100</v>
      </c>
      <c r="R11" s="86">
        <f t="shared" si="0"/>
        <v>80</v>
      </c>
      <c r="S11" s="85"/>
    </row>
    <row r="12" spans="1:19" s="5" customFormat="1" ht="15" x14ac:dyDescent="0.25">
      <c r="A12" s="8">
        <v>11</v>
      </c>
      <c r="B12" s="8">
        <v>3</v>
      </c>
      <c r="C12" s="8">
        <v>554</v>
      </c>
      <c r="D12" s="8" t="s">
        <v>8</v>
      </c>
      <c r="E12" s="8">
        <v>50</v>
      </c>
      <c r="F12" s="8">
        <v>100</v>
      </c>
      <c r="G12" s="8"/>
      <c r="H12" s="4"/>
      <c r="I12" s="4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100</v>
      </c>
      <c r="P12" s="4">
        <v>100</v>
      </c>
      <c r="Q12" s="4">
        <v>100</v>
      </c>
      <c r="R12" s="33">
        <f t="shared" si="0"/>
        <v>60</v>
      </c>
      <c r="S12" s="4"/>
    </row>
    <row r="13" spans="1:19" s="32" customFormat="1" ht="15" x14ac:dyDescent="0.25">
      <c r="A13" s="30">
        <v>12</v>
      </c>
      <c r="B13" s="30">
        <v>10</v>
      </c>
      <c r="C13" s="30">
        <v>568</v>
      </c>
      <c r="D13" s="29" t="s">
        <v>9</v>
      </c>
      <c r="E13" s="29">
        <v>60</v>
      </c>
      <c r="F13" s="29">
        <v>70</v>
      </c>
      <c r="G13" s="29" t="s">
        <v>126</v>
      </c>
      <c r="H13" s="85">
        <v>100</v>
      </c>
      <c r="I13" s="85">
        <v>100</v>
      </c>
      <c r="J13" s="85">
        <v>100</v>
      </c>
      <c r="K13" s="85">
        <v>100</v>
      </c>
      <c r="L13" s="85">
        <v>100</v>
      </c>
      <c r="M13" s="85">
        <v>0</v>
      </c>
      <c r="N13" s="85">
        <v>0</v>
      </c>
      <c r="O13" s="85">
        <v>100</v>
      </c>
      <c r="P13" s="85"/>
      <c r="Q13" s="85"/>
      <c r="R13" s="86">
        <f t="shared" si="0"/>
        <v>60</v>
      </c>
      <c r="S13" s="31"/>
    </row>
    <row r="14" spans="1:19" s="32" customFormat="1" ht="15" x14ac:dyDescent="0.25">
      <c r="A14" s="30">
        <v>13</v>
      </c>
      <c r="B14" s="30">
        <v>4</v>
      </c>
      <c r="C14" s="30">
        <v>571</v>
      </c>
      <c r="D14" s="30" t="s">
        <v>10</v>
      </c>
      <c r="E14" s="30">
        <v>40</v>
      </c>
      <c r="F14" s="30">
        <v>80</v>
      </c>
      <c r="G14" s="30"/>
      <c r="H14" s="31">
        <v>0</v>
      </c>
      <c r="I14" s="31">
        <v>0</v>
      </c>
      <c r="J14" s="31">
        <v>0</v>
      </c>
      <c r="K14" s="31">
        <v>0</v>
      </c>
      <c r="L14" s="31">
        <v>100</v>
      </c>
      <c r="M14" s="31">
        <v>0</v>
      </c>
      <c r="N14" s="31">
        <v>0</v>
      </c>
      <c r="O14" s="31">
        <v>100</v>
      </c>
      <c r="P14" s="31">
        <v>100</v>
      </c>
      <c r="Q14" s="31">
        <v>100</v>
      </c>
      <c r="R14" s="33">
        <f t="shared" si="0"/>
        <v>40</v>
      </c>
      <c r="S14" s="31"/>
    </row>
    <row r="15" spans="1:19" s="5" customFormat="1" ht="15" x14ac:dyDescent="0.25">
      <c r="A15" s="79">
        <v>14</v>
      </c>
      <c r="B15" s="79">
        <v>7</v>
      </c>
      <c r="C15" s="79">
        <v>587</v>
      </c>
      <c r="D15" s="79" t="s">
        <v>11</v>
      </c>
      <c r="E15" s="79">
        <v>60</v>
      </c>
      <c r="F15" s="79" t="s">
        <v>166</v>
      </c>
      <c r="G15" s="79" t="s">
        <v>126</v>
      </c>
      <c r="H15" s="80">
        <v>100</v>
      </c>
      <c r="I15" s="80">
        <v>100</v>
      </c>
      <c r="J15" s="80">
        <v>100</v>
      </c>
      <c r="K15" s="80">
        <v>100</v>
      </c>
      <c r="L15" s="80">
        <v>100</v>
      </c>
      <c r="M15" s="80">
        <v>0</v>
      </c>
      <c r="N15" s="80">
        <v>0</v>
      </c>
      <c r="O15" s="80">
        <v>0</v>
      </c>
      <c r="P15" s="4"/>
      <c r="Q15" s="4"/>
      <c r="R15" s="33">
        <f t="shared" si="0"/>
        <v>50</v>
      </c>
      <c r="S15" s="4"/>
    </row>
    <row r="16" spans="1:19" s="32" customFormat="1" ht="15" x14ac:dyDescent="0.25">
      <c r="A16" s="30">
        <v>15</v>
      </c>
      <c r="B16" s="30">
        <v>8</v>
      </c>
      <c r="C16" s="30">
        <v>591</v>
      </c>
      <c r="D16" s="29" t="s">
        <v>12</v>
      </c>
      <c r="E16" s="29">
        <v>50</v>
      </c>
      <c r="F16" s="29">
        <v>90</v>
      </c>
      <c r="G16" s="29" t="s">
        <v>126</v>
      </c>
      <c r="H16" s="85">
        <v>100</v>
      </c>
      <c r="I16" s="85">
        <v>100</v>
      </c>
      <c r="J16" s="85">
        <v>100</v>
      </c>
      <c r="K16" s="85">
        <v>100</v>
      </c>
      <c r="L16" s="85">
        <v>100</v>
      </c>
      <c r="M16" s="85">
        <v>100</v>
      </c>
      <c r="N16" s="85">
        <v>0</v>
      </c>
      <c r="O16" s="85">
        <v>100</v>
      </c>
      <c r="P16" s="85">
        <v>100</v>
      </c>
      <c r="Q16" s="85">
        <v>100</v>
      </c>
      <c r="R16" s="86">
        <f t="shared" si="0"/>
        <v>90</v>
      </c>
      <c r="S16" s="85"/>
    </row>
    <row r="17" spans="1:19" s="5" customFormat="1" ht="15" x14ac:dyDescent="0.25">
      <c r="A17" s="8">
        <v>16</v>
      </c>
      <c r="B17" s="8">
        <v>12</v>
      </c>
      <c r="C17" s="8">
        <v>611</v>
      </c>
      <c r="D17" s="8" t="s">
        <v>13</v>
      </c>
      <c r="E17" s="8">
        <v>40</v>
      </c>
      <c r="F17" s="8">
        <v>90</v>
      </c>
      <c r="G17" s="8"/>
      <c r="H17" s="4">
        <v>0</v>
      </c>
      <c r="I17" s="4">
        <v>0</v>
      </c>
      <c r="J17" s="4">
        <v>0</v>
      </c>
      <c r="K17" s="4">
        <v>0</v>
      </c>
      <c r="L17" s="4">
        <v>100</v>
      </c>
      <c r="M17" s="4">
        <v>0</v>
      </c>
      <c r="N17" s="4">
        <v>0</v>
      </c>
      <c r="O17" s="4">
        <v>100</v>
      </c>
      <c r="P17" s="4">
        <v>100</v>
      </c>
      <c r="Q17" s="4">
        <v>100</v>
      </c>
      <c r="R17" s="33">
        <f t="shared" si="0"/>
        <v>40</v>
      </c>
      <c r="S17" s="4"/>
    </row>
    <row r="18" spans="1:19" s="32" customFormat="1" ht="15" x14ac:dyDescent="0.25">
      <c r="A18" s="30">
        <v>17</v>
      </c>
      <c r="B18" s="30">
        <v>11</v>
      </c>
      <c r="C18" s="30">
        <v>705</v>
      </c>
      <c r="D18" s="30" t="s">
        <v>14</v>
      </c>
      <c r="E18" s="30">
        <v>40</v>
      </c>
      <c r="F18" s="30">
        <v>40</v>
      </c>
      <c r="G18" s="30"/>
      <c r="H18" s="31">
        <v>0</v>
      </c>
      <c r="I18" s="31">
        <v>0</v>
      </c>
      <c r="J18" s="31">
        <v>0</v>
      </c>
      <c r="K18" s="31">
        <v>0</v>
      </c>
      <c r="L18" s="31">
        <v>100</v>
      </c>
      <c r="M18" s="31">
        <v>0</v>
      </c>
      <c r="N18" s="31">
        <v>100</v>
      </c>
      <c r="O18" s="31">
        <v>100</v>
      </c>
      <c r="P18" s="31">
        <v>100</v>
      </c>
      <c r="Q18" s="31">
        <v>100</v>
      </c>
      <c r="R18" s="33">
        <f t="shared" si="0"/>
        <v>50</v>
      </c>
      <c r="S18" s="31"/>
    </row>
    <row r="19" spans="1:19" s="5" customFormat="1" ht="15" x14ac:dyDescent="0.25">
      <c r="A19" s="8">
        <v>18</v>
      </c>
      <c r="B19" s="8">
        <v>18</v>
      </c>
      <c r="C19" s="8">
        <v>706</v>
      </c>
      <c r="D19" s="8" t="s">
        <v>15</v>
      </c>
      <c r="E19" s="8">
        <v>60</v>
      </c>
      <c r="F19" s="8">
        <v>75</v>
      </c>
      <c r="G19" s="8" t="s">
        <v>127</v>
      </c>
      <c r="H19" s="4">
        <v>100</v>
      </c>
      <c r="I19" s="4">
        <v>100</v>
      </c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100</v>
      </c>
      <c r="P19" s="4">
        <v>100</v>
      </c>
      <c r="Q19" s="4">
        <v>100</v>
      </c>
      <c r="R19" s="33">
        <f t="shared" si="0"/>
        <v>80</v>
      </c>
      <c r="S19" s="4"/>
    </row>
    <row r="20" spans="1:19" s="32" customFormat="1" ht="15" x14ac:dyDescent="0.25">
      <c r="A20" s="30">
        <v>19</v>
      </c>
      <c r="B20" s="30">
        <v>17</v>
      </c>
      <c r="C20" s="30">
        <v>712</v>
      </c>
      <c r="D20" s="30" t="s">
        <v>16</v>
      </c>
      <c r="E20" s="30">
        <v>90</v>
      </c>
      <c r="F20" s="30">
        <v>50</v>
      </c>
      <c r="G20" s="30"/>
      <c r="H20" s="31">
        <v>100</v>
      </c>
      <c r="I20" s="31">
        <v>100</v>
      </c>
      <c r="J20" s="31">
        <v>100</v>
      </c>
      <c r="K20" s="31">
        <v>100</v>
      </c>
      <c r="L20" s="31">
        <v>100</v>
      </c>
      <c r="M20" s="31">
        <v>0</v>
      </c>
      <c r="N20" s="31">
        <v>0</v>
      </c>
      <c r="O20" s="31">
        <v>100</v>
      </c>
      <c r="P20" s="31">
        <v>100</v>
      </c>
      <c r="Q20" s="31">
        <v>100</v>
      </c>
      <c r="R20" s="33">
        <f t="shared" si="0"/>
        <v>80</v>
      </c>
      <c r="S20" s="31"/>
    </row>
    <row r="21" spans="1:19" s="5" customFormat="1" ht="15" x14ac:dyDescent="0.25">
      <c r="A21" s="8">
        <v>20</v>
      </c>
      <c r="B21" s="8">
        <v>1</v>
      </c>
      <c r="C21" s="8">
        <v>719</v>
      </c>
      <c r="D21" s="8" t="s">
        <v>17</v>
      </c>
      <c r="E21" s="8">
        <v>40</v>
      </c>
      <c r="F21" s="8">
        <v>80</v>
      </c>
      <c r="G21" s="8"/>
      <c r="H21" s="4">
        <v>100</v>
      </c>
      <c r="I21" s="4">
        <v>100</v>
      </c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100</v>
      </c>
      <c r="P21" s="4">
        <v>100</v>
      </c>
      <c r="Q21" s="4">
        <v>100</v>
      </c>
      <c r="R21" s="33">
        <f t="shared" si="0"/>
        <v>80</v>
      </c>
      <c r="S21" s="4"/>
    </row>
    <row r="22" spans="1:19" s="32" customFormat="1" ht="15" x14ac:dyDescent="0.25">
      <c r="A22" s="30">
        <v>21</v>
      </c>
      <c r="B22" s="30">
        <v>6</v>
      </c>
      <c r="C22" s="30">
        <v>724</v>
      </c>
      <c r="D22" s="30" t="s">
        <v>18</v>
      </c>
      <c r="E22" s="30">
        <v>50</v>
      </c>
      <c r="F22" s="30">
        <v>80</v>
      </c>
      <c r="G22" s="30"/>
      <c r="H22" s="4">
        <v>0</v>
      </c>
      <c r="I22" s="4">
        <v>0</v>
      </c>
      <c r="J22" s="31">
        <v>100</v>
      </c>
      <c r="K22" s="31">
        <v>100</v>
      </c>
      <c r="L22" s="31">
        <v>100</v>
      </c>
      <c r="M22" s="31">
        <v>0</v>
      </c>
      <c r="N22" s="31">
        <v>0</v>
      </c>
      <c r="O22" s="31">
        <v>100</v>
      </c>
      <c r="P22" s="31">
        <v>100</v>
      </c>
      <c r="Q22" s="31">
        <v>100</v>
      </c>
      <c r="R22" s="33">
        <f t="shared" si="0"/>
        <v>60</v>
      </c>
      <c r="S22" s="31"/>
    </row>
    <row r="23" spans="1:19" s="5" customFormat="1" ht="15" x14ac:dyDescent="0.25">
      <c r="A23" s="13">
        <v>22</v>
      </c>
      <c r="B23" s="13">
        <v>5</v>
      </c>
      <c r="C23" s="13">
        <v>976</v>
      </c>
      <c r="D23" s="13" t="s">
        <v>32</v>
      </c>
      <c r="E23" s="46">
        <v>50</v>
      </c>
      <c r="F23" s="46">
        <v>90</v>
      </c>
      <c r="G23" s="46"/>
      <c r="H23" s="46">
        <v>100</v>
      </c>
      <c r="I23" s="46">
        <v>100</v>
      </c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100</v>
      </c>
      <c r="P23" s="4">
        <v>100</v>
      </c>
      <c r="Q23" s="4">
        <v>100</v>
      </c>
      <c r="R23" s="33">
        <f t="shared" si="0"/>
        <v>80</v>
      </c>
      <c r="S23" s="4"/>
    </row>
    <row r="24" spans="1:19" ht="15" x14ac:dyDescent="0.25">
      <c r="A24" s="4"/>
      <c r="B24" s="4"/>
      <c r="C24" s="8"/>
      <c r="D24" s="8"/>
      <c r="E24" s="8"/>
      <c r="F24" s="8"/>
      <c r="G24" s="8"/>
      <c r="H24" s="4"/>
      <c r="I24" s="4"/>
      <c r="J24" s="4"/>
      <c r="K24" s="4"/>
      <c r="L24" s="4"/>
      <c r="M24" s="4"/>
      <c r="N24" s="4"/>
      <c r="O24" s="4"/>
      <c r="P24" s="4"/>
      <c r="Q24" s="4"/>
      <c r="R24" s="33"/>
      <c r="S24" s="4"/>
    </row>
    <row r="25" spans="1:19" ht="15" x14ac:dyDescent="0.25">
      <c r="A25" s="4"/>
      <c r="B25" s="4"/>
      <c r="C25" s="8"/>
      <c r="D25" s="8"/>
      <c r="E25" s="8"/>
      <c r="F25" s="8"/>
      <c r="G25" s="8"/>
      <c r="H25" s="4"/>
      <c r="I25" s="4"/>
      <c r="J25" s="4"/>
      <c r="K25" s="4"/>
      <c r="L25" s="4"/>
      <c r="M25" s="4"/>
      <c r="N25" s="4"/>
      <c r="O25" s="4"/>
      <c r="P25" s="4"/>
      <c r="Q25" s="4"/>
      <c r="R25" s="33"/>
      <c r="S25" s="4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19" x14ac:dyDescent="0.25">
      <c r="A28" s="3"/>
      <c r="B28" s="3"/>
      <c r="C28" s="3"/>
      <c r="D28" s="3" t="s">
        <v>28</v>
      </c>
      <c r="E28" s="3"/>
      <c r="F28" s="3"/>
      <c r="G28" s="3"/>
      <c r="H28" s="100"/>
      <c r="I28" s="100"/>
    </row>
    <row r="29" spans="1:19" x14ac:dyDescent="0.25">
      <c r="A29" s="3"/>
      <c r="B29" s="3"/>
      <c r="C29" s="3"/>
      <c r="D29" s="3" t="s">
        <v>30</v>
      </c>
      <c r="E29" s="3"/>
      <c r="F29" s="3"/>
      <c r="G29" s="3"/>
      <c r="H29" s="100"/>
      <c r="I29" s="100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</sheetData>
  <mergeCells count="2">
    <mergeCell ref="H28:I28"/>
    <mergeCell ref="H29:I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E5" sqref="E5"/>
    </sheetView>
  </sheetViews>
  <sheetFormatPr defaultRowHeight="15" x14ac:dyDescent="0.25"/>
  <cols>
    <col min="2" max="2" width="22.140625" customWidth="1"/>
    <col min="3" max="5" width="10.140625" bestFit="1" customWidth="1"/>
  </cols>
  <sheetData>
    <row r="1" spans="1:5" x14ac:dyDescent="0.25">
      <c r="C1" s="38">
        <v>43150</v>
      </c>
      <c r="D1" s="38">
        <v>43192</v>
      </c>
      <c r="E1" s="38">
        <v>43207</v>
      </c>
    </row>
    <row r="2" spans="1:5" x14ac:dyDescent="0.25">
      <c r="A2" s="13">
        <v>51</v>
      </c>
      <c r="B2" s="13" t="s">
        <v>0</v>
      </c>
      <c r="C2" t="s">
        <v>117</v>
      </c>
      <c r="D2" t="s">
        <v>155</v>
      </c>
    </row>
    <row r="3" spans="1:5" x14ac:dyDescent="0.25">
      <c r="A3" s="8">
        <v>112</v>
      </c>
      <c r="B3" s="8" t="s">
        <v>1</v>
      </c>
      <c r="C3" t="s">
        <v>118</v>
      </c>
      <c r="D3" t="s">
        <v>155</v>
      </c>
    </row>
    <row r="4" spans="1:5" x14ac:dyDescent="0.25">
      <c r="A4" s="36">
        <v>284</v>
      </c>
      <c r="B4" s="36" t="s">
        <v>31</v>
      </c>
    </row>
    <row r="5" spans="1:5" x14ac:dyDescent="0.25">
      <c r="A5" s="13">
        <v>291</v>
      </c>
      <c r="B5" s="13" t="s">
        <v>2</v>
      </c>
      <c r="D5" t="s">
        <v>155</v>
      </c>
    </row>
    <row r="6" spans="1:5" x14ac:dyDescent="0.25">
      <c r="A6" s="13">
        <v>334</v>
      </c>
      <c r="B6" s="13" t="s">
        <v>22</v>
      </c>
      <c r="D6" t="s">
        <v>155</v>
      </c>
    </row>
    <row r="7" spans="1:5" x14ac:dyDescent="0.25">
      <c r="A7" s="13">
        <v>339</v>
      </c>
      <c r="B7" s="13" t="s">
        <v>3</v>
      </c>
      <c r="C7" t="s">
        <v>118</v>
      </c>
      <c r="D7" t="s">
        <v>156</v>
      </c>
    </row>
    <row r="8" spans="1:5" x14ac:dyDescent="0.25">
      <c r="A8" s="13">
        <v>346</v>
      </c>
      <c r="B8" s="13" t="s">
        <v>4</v>
      </c>
      <c r="D8" t="s">
        <v>156</v>
      </c>
    </row>
    <row r="9" spans="1:5" x14ac:dyDescent="0.25">
      <c r="A9" s="13">
        <v>449</v>
      </c>
      <c r="B9" s="13" t="s">
        <v>5</v>
      </c>
      <c r="D9" t="s">
        <v>155</v>
      </c>
    </row>
    <row r="10" spans="1:5" x14ac:dyDescent="0.25">
      <c r="A10" s="13">
        <v>486</v>
      </c>
      <c r="B10" s="13" t="s">
        <v>6</v>
      </c>
      <c r="D10" t="s">
        <v>155</v>
      </c>
    </row>
    <row r="11" spans="1:5" x14ac:dyDescent="0.25">
      <c r="A11" s="13">
        <v>533</v>
      </c>
      <c r="B11" s="13" t="s">
        <v>7</v>
      </c>
      <c r="C11" t="s">
        <v>117</v>
      </c>
      <c r="D11" t="s">
        <v>155</v>
      </c>
    </row>
    <row r="12" spans="1:5" x14ac:dyDescent="0.25">
      <c r="A12" s="13">
        <v>554</v>
      </c>
      <c r="B12" s="13" t="s">
        <v>8</v>
      </c>
      <c r="C12" t="s">
        <v>117</v>
      </c>
      <c r="D12" t="s">
        <v>155</v>
      </c>
    </row>
    <row r="13" spans="1:5" x14ac:dyDescent="0.25">
      <c r="A13" s="13">
        <v>568</v>
      </c>
      <c r="B13" s="13" t="s">
        <v>9</v>
      </c>
      <c r="C13" t="s">
        <v>117</v>
      </c>
      <c r="D13" t="s">
        <v>155</v>
      </c>
    </row>
    <row r="14" spans="1:5" x14ac:dyDescent="0.25">
      <c r="A14" s="13">
        <v>571</v>
      </c>
      <c r="B14" s="13" t="s">
        <v>10</v>
      </c>
      <c r="D14" t="s">
        <v>155</v>
      </c>
      <c r="E14" t="s">
        <v>149</v>
      </c>
    </row>
    <row r="15" spans="1:5" x14ac:dyDescent="0.25">
      <c r="A15" s="13">
        <v>587</v>
      </c>
      <c r="B15" s="13" t="s">
        <v>11</v>
      </c>
      <c r="C15" t="s">
        <v>117</v>
      </c>
      <c r="D15" t="s">
        <v>156</v>
      </c>
      <c r="E15" t="s">
        <v>149</v>
      </c>
    </row>
    <row r="16" spans="1:5" x14ac:dyDescent="0.25">
      <c r="A16" s="13">
        <v>591</v>
      </c>
      <c r="B16" s="13" t="s">
        <v>12</v>
      </c>
      <c r="C16" t="s">
        <v>117</v>
      </c>
      <c r="D16" t="s">
        <v>155</v>
      </c>
    </row>
    <row r="17" spans="1:5" x14ac:dyDescent="0.25">
      <c r="A17" s="13">
        <v>611</v>
      </c>
      <c r="B17" s="13" t="s">
        <v>13</v>
      </c>
      <c r="C17" t="s">
        <v>118</v>
      </c>
      <c r="D17" t="s">
        <v>155</v>
      </c>
    </row>
    <row r="18" spans="1:5" x14ac:dyDescent="0.25">
      <c r="A18" s="13">
        <v>705</v>
      </c>
      <c r="B18" s="13" t="s">
        <v>14</v>
      </c>
      <c r="C18" t="s">
        <v>118</v>
      </c>
      <c r="D18" t="s">
        <v>155</v>
      </c>
      <c r="E18" t="s">
        <v>149</v>
      </c>
    </row>
    <row r="19" spans="1:5" x14ac:dyDescent="0.25">
      <c r="A19" s="13">
        <v>706</v>
      </c>
      <c r="B19" s="13" t="s">
        <v>15</v>
      </c>
      <c r="C19" t="s">
        <v>117</v>
      </c>
      <c r="D19" t="s">
        <v>155</v>
      </c>
    </row>
    <row r="20" spans="1:5" x14ac:dyDescent="0.25">
      <c r="A20" s="13">
        <v>712</v>
      </c>
      <c r="B20" s="13" t="s">
        <v>16</v>
      </c>
      <c r="C20" t="s">
        <v>117</v>
      </c>
      <c r="D20" t="s">
        <v>155</v>
      </c>
    </row>
    <row r="21" spans="1:5" x14ac:dyDescent="0.25">
      <c r="A21" s="13">
        <v>719</v>
      </c>
      <c r="B21" s="13" t="s">
        <v>17</v>
      </c>
      <c r="D21" t="s">
        <v>155</v>
      </c>
    </row>
    <row r="22" spans="1:5" x14ac:dyDescent="0.25">
      <c r="A22" s="13">
        <v>724</v>
      </c>
      <c r="B22" s="18" t="s">
        <v>18</v>
      </c>
      <c r="D22" t="s">
        <v>155</v>
      </c>
      <c r="E22" t="s">
        <v>149</v>
      </c>
    </row>
    <row r="23" spans="1:5" x14ac:dyDescent="0.25">
      <c r="A23" s="13">
        <v>976</v>
      </c>
      <c r="B23" s="13" t="s">
        <v>32</v>
      </c>
      <c r="C23" t="s">
        <v>117</v>
      </c>
      <c r="D2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10-ElK TEKNİK RESİM</vt:lpstr>
      <vt:lpstr>10-ELK-ESASLARI</vt:lpstr>
      <vt:lpstr>11-ELK-AGKS-TEMRİN2</vt:lpstr>
      <vt:lpstr>11-ELK-KDKS-TEMRİN </vt:lpstr>
      <vt:lpstr>11-ELK-BDUY-TEMRİN</vt:lpstr>
      <vt:lpstr>önlük yoklama</vt:lpstr>
    </vt:vector>
  </TitlesOfParts>
  <Company>NeC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Şenol</cp:lastModifiedBy>
  <dcterms:created xsi:type="dcterms:W3CDTF">2016-10-12T10:53:46Z</dcterms:created>
  <dcterms:modified xsi:type="dcterms:W3CDTF">2018-05-31T11:43:16Z</dcterms:modified>
</cp:coreProperties>
</file>